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 activeTab="3"/>
  </bookViews>
  <sheets>
    <sheet name="ems 2558" sheetId="1" r:id="rId1"/>
    <sheet name="Sheet1" sheetId="2" r:id="rId2"/>
    <sheet name="โควต้าเข็ม" sheetId="3" r:id="rId3"/>
    <sheet name="Sheet3" sheetId="4" r:id="rId4"/>
  </sheets>
  <definedNames>
    <definedName name="_xlnm._FilterDatabase" localSheetId="0" hidden="1">'ems 2558'!$A$3:$H$3</definedName>
    <definedName name="_xlnm.Print_Area" localSheetId="0">'ems 2558'!$A$1:$I$92</definedName>
    <definedName name="_xlnm.Print_Area" localSheetId="1">Sheet1!$A$1:$P$108</definedName>
    <definedName name="_xlnm.Print_Area" localSheetId="2">โควต้าเข็ม!$A$1:$P$108</definedName>
    <definedName name="_xlnm.Print_Titles" localSheetId="1">Sheet1!$1:$3</definedName>
    <definedName name="_xlnm.Print_Titles" localSheetId="2">โควต้าเข็ม!$1:$3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E12" i="3"/>
  <c r="H12" i="3" s="1"/>
  <c r="F12" i="3"/>
  <c r="G12" i="3"/>
  <c r="J108" i="3"/>
  <c r="K102" i="3"/>
  <c r="H102" i="3"/>
  <c r="G100" i="3"/>
  <c r="F100" i="3"/>
  <c r="E100" i="3"/>
  <c r="D100" i="3"/>
  <c r="K99" i="3"/>
  <c r="H99" i="3"/>
  <c r="K98" i="3"/>
  <c r="H98" i="3"/>
  <c r="K97" i="3"/>
  <c r="H97" i="3"/>
  <c r="N97" i="3" s="1"/>
  <c r="K96" i="3"/>
  <c r="H96" i="3"/>
  <c r="K95" i="3"/>
  <c r="H95" i="3"/>
  <c r="K94" i="3"/>
  <c r="H94" i="3"/>
  <c r="K93" i="3"/>
  <c r="H93" i="3"/>
  <c r="N93" i="3" s="1"/>
  <c r="G91" i="3"/>
  <c r="F91" i="3"/>
  <c r="E91" i="3"/>
  <c r="D91" i="3"/>
  <c r="H91" i="3" s="1"/>
  <c r="K90" i="3"/>
  <c r="H90" i="3"/>
  <c r="K89" i="3"/>
  <c r="H89" i="3"/>
  <c r="N89" i="3" s="1"/>
  <c r="K88" i="3"/>
  <c r="H88" i="3"/>
  <c r="K87" i="3"/>
  <c r="H87" i="3"/>
  <c r="K86" i="3"/>
  <c r="H86" i="3"/>
  <c r="K85" i="3"/>
  <c r="H85" i="3"/>
  <c r="K84" i="3"/>
  <c r="H84" i="3"/>
  <c r="G82" i="3"/>
  <c r="F82" i="3"/>
  <c r="E82" i="3"/>
  <c r="D82" i="3"/>
  <c r="K81" i="3"/>
  <c r="H81" i="3"/>
  <c r="K80" i="3"/>
  <c r="H80" i="3"/>
  <c r="K79" i="3"/>
  <c r="H79" i="3"/>
  <c r="K78" i="3"/>
  <c r="H78" i="3"/>
  <c r="K77" i="3"/>
  <c r="H77" i="3"/>
  <c r="N77" i="3" s="1"/>
  <c r="G76" i="3"/>
  <c r="F76" i="3"/>
  <c r="E76" i="3"/>
  <c r="D76" i="3"/>
  <c r="H76" i="3" s="1"/>
  <c r="K75" i="3"/>
  <c r="H75" i="3"/>
  <c r="K74" i="3"/>
  <c r="H74" i="3"/>
  <c r="K73" i="3"/>
  <c r="H73" i="3"/>
  <c r="K72" i="3"/>
  <c r="H72" i="3"/>
  <c r="N72" i="3" s="1"/>
  <c r="G71" i="3"/>
  <c r="F71" i="3"/>
  <c r="E71" i="3"/>
  <c r="D71" i="3"/>
  <c r="H71" i="3" s="1"/>
  <c r="K70" i="3"/>
  <c r="H70" i="3"/>
  <c r="K69" i="3"/>
  <c r="H69" i="3"/>
  <c r="N69" i="3" s="1"/>
  <c r="K68" i="3"/>
  <c r="H68" i="3"/>
  <c r="K67" i="3"/>
  <c r="H67" i="3"/>
  <c r="K66" i="3"/>
  <c r="H66" i="3"/>
  <c r="K65" i="3"/>
  <c r="H65" i="3"/>
  <c r="K64" i="3"/>
  <c r="H64" i="3"/>
  <c r="G62" i="3"/>
  <c r="F62" i="3"/>
  <c r="E62" i="3"/>
  <c r="D62" i="3"/>
  <c r="K61" i="3"/>
  <c r="H61" i="3"/>
  <c r="K60" i="3"/>
  <c r="H60" i="3"/>
  <c r="K59" i="3"/>
  <c r="H59" i="3"/>
  <c r="N59" i="3" s="1"/>
  <c r="K58" i="3"/>
  <c r="H58" i="3"/>
  <c r="G56" i="3"/>
  <c r="F56" i="3"/>
  <c r="E56" i="3"/>
  <c r="D56" i="3"/>
  <c r="K55" i="3"/>
  <c r="H55" i="3"/>
  <c r="K54" i="3"/>
  <c r="H54" i="3"/>
  <c r="K53" i="3"/>
  <c r="H53" i="3"/>
  <c r="K52" i="3"/>
  <c r="H52" i="3"/>
  <c r="K51" i="3"/>
  <c r="H51" i="3"/>
  <c r="N51" i="3" s="1"/>
  <c r="K50" i="3"/>
  <c r="H50" i="3"/>
  <c r="K49" i="3"/>
  <c r="H49" i="3"/>
  <c r="K48" i="3"/>
  <c r="K56" i="3" s="1"/>
  <c r="H48" i="3"/>
  <c r="G46" i="3"/>
  <c r="F46" i="3"/>
  <c r="E46" i="3"/>
  <c r="D46" i="3"/>
  <c r="K45" i="3"/>
  <c r="H45" i="3"/>
  <c r="N45" i="3" s="1"/>
  <c r="K44" i="3"/>
  <c r="H44" i="3"/>
  <c r="K43" i="3"/>
  <c r="H43" i="3"/>
  <c r="K42" i="3"/>
  <c r="H42" i="3"/>
  <c r="K41" i="3"/>
  <c r="H41" i="3"/>
  <c r="K40" i="3"/>
  <c r="H40" i="3"/>
  <c r="K39" i="3"/>
  <c r="H39" i="3"/>
  <c r="K38" i="3"/>
  <c r="H38" i="3"/>
  <c r="G36" i="3"/>
  <c r="F36" i="3"/>
  <c r="E36" i="3"/>
  <c r="D36" i="3"/>
  <c r="K35" i="3"/>
  <c r="H35" i="3"/>
  <c r="K34" i="3"/>
  <c r="H34" i="3"/>
  <c r="K33" i="3"/>
  <c r="H33" i="3"/>
  <c r="K32" i="3"/>
  <c r="H32" i="3"/>
  <c r="K31" i="3"/>
  <c r="H31" i="3"/>
  <c r="K30" i="3"/>
  <c r="H30" i="3"/>
  <c r="K29" i="3"/>
  <c r="H29" i="3"/>
  <c r="N29" i="3" s="1"/>
  <c r="K28" i="3"/>
  <c r="H28" i="3"/>
  <c r="G26" i="3"/>
  <c r="F26" i="3"/>
  <c r="E26" i="3"/>
  <c r="D26" i="3"/>
  <c r="K25" i="3"/>
  <c r="H25" i="3"/>
  <c r="K24" i="3"/>
  <c r="H24" i="3"/>
  <c r="K23" i="3"/>
  <c r="H23" i="3"/>
  <c r="N23" i="3" s="1"/>
  <c r="K22" i="3"/>
  <c r="H22" i="3"/>
  <c r="K21" i="3"/>
  <c r="H21" i="3"/>
  <c r="G19" i="3"/>
  <c r="F19" i="3"/>
  <c r="E19" i="3"/>
  <c r="D19" i="3"/>
  <c r="K18" i="3"/>
  <c r="H18" i="3"/>
  <c r="K17" i="3"/>
  <c r="H17" i="3"/>
  <c r="K16" i="3"/>
  <c r="H16" i="3"/>
  <c r="K15" i="3"/>
  <c r="H15" i="3"/>
  <c r="N15" i="3" s="1"/>
  <c r="K14" i="3"/>
  <c r="H14" i="3"/>
  <c r="K11" i="3"/>
  <c r="H11" i="3"/>
  <c r="K10" i="3"/>
  <c r="N10" i="3" s="1"/>
  <c r="H10" i="3"/>
  <c r="K9" i="3"/>
  <c r="H9" i="3"/>
  <c r="K8" i="3"/>
  <c r="H8" i="3"/>
  <c r="K7" i="3"/>
  <c r="H7" i="3"/>
  <c r="K6" i="3"/>
  <c r="H6" i="3"/>
  <c r="K5" i="3"/>
  <c r="H5" i="3"/>
  <c r="K4" i="3"/>
  <c r="K12" i="3" s="1"/>
  <c r="H4" i="3"/>
  <c r="N22" i="3" l="1"/>
  <c r="N32" i="3"/>
  <c r="H36" i="3"/>
  <c r="N38" i="3"/>
  <c r="N42" i="3"/>
  <c r="N54" i="3"/>
  <c r="H56" i="3"/>
  <c r="N58" i="3"/>
  <c r="N68" i="3"/>
  <c r="N73" i="3"/>
  <c r="N80" i="3"/>
  <c r="H82" i="3"/>
  <c r="N84" i="3"/>
  <c r="N88" i="3"/>
  <c r="N98" i="3"/>
  <c r="H100" i="3"/>
  <c r="N102" i="3"/>
  <c r="N6" i="3"/>
  <c r="N8" i="3"/>
  <c r="N14" i="3"/>
  <c r="N28" i="3"/>
  <c r="N17" i="3"/>
  <c r="N41" i="3"/>
  <c r="N9" i="3"/>
  <c r="N50" i="3"/>
  <c r="N64" i="3"/>
  <c r="N75" i="3"/>
  <c r="K100" i="3"/>
  <c r="K91" i="3"/>
  <c r="N18" i="3"/>
  <c r="K46" i="3"/>
  <c r="N7" i="3"/>
  <c r="H19" i="3"/>
  <c r="N24" i="3"/>
  <c r="H26" i="3"/>
  <c r="N33" i="3"/>
  <c r="H46" i="3"/>
  <c r="H62" i="3"/>
  <c r="K82" i="3"/>
  <c r="N79" i="3"/>
  <c r="N85" i="3"/>
  <c r="N87" i="3"/>
  <c r="N94" i="3"/>
  <c r="N96" i="3"/>
  <c r="N21" i="3"/>
  <c r="N11" i="3"/>
  <c r="N4" i="3"/>
  <c r="N12" i="3" s="1"/>
  <c r="N5" i="3"/>
  <c r="K19" i="3"/>
  <c r="N16" i="3"/>
  <c r="N19" i="3" s="1"/>
  <c r="N25" i="3"/>
  <c r="K36" i="3"/>
  <c r="N30" i="3"/>
  <c r="N31" i="3"/>
  <c r="K26" i="3"/>
  <c r="N34" i="3"/>
  <c r="N39" i="3"/>
  <c r="N43" i="3"/>
  <c r="N48" i="3"/>
  <c r="N52" i="3"/>
  <c r="N60" i="3"/>
  <c r="K62" i="3"/>
  <c r="N65" i="3"/>
  <c r="N70" i="3"/>
  <c r="K76" i="3"/>
  <c r="N74" i="3"/>
  <c r="N78" i="3"/>
  <c r="N35" i="3"/>
  <c r="N40" i="3"/>
  <c r="N44" i="3"/>
  <c r="N49" i="3"/>
  <c r="N53" i="3"/>
  <c r="K71" i="3"/>
  <c r="N81" i="3"/>
  <c r="K103" i="3"/>
  <c r="F103" i="3"/>
  <c r="N55" i="3"/>
  <c r="N61" i="3"/>
  <c r="N66" i="3"/>
  <c r="N67" i="3"/>
  <c r="E103" i="3"/>
  <c r="G103" i="3"/>
  <c r="N86" i="3"/>
  <c r="N90" i="3"/>
  <c r="N95" i="3"/>
  <c r="N99" i="3"/>
  <c r="D103" i="3"/>
  <c r="H103" i="3" s="1"/>
  <c r="K106" i="3" s="1"/>
  <c r="H102" i="2"/>
  <c r="K38" i="2"/>
  <c r="N91" i="3" l="1"/>
  <c r="N82" i="3"/>
  <c r="N103" i="3" s="1"/>
  <c r="N76" i="3"/>
  <c r="N100" i="3"/>
  <c r="N36" i="3"/>
  <c r="N71" i="3"/>
  <c r="N62" i="3"/>
  <c r="N46" i="3"/>
  <c r="L106" i="3"/>
  <c r="J111" i="3"/>
  <c r="K107" i="3"/>
  <c r="L107" i="3" s="1"/>
  <c r="N56" i="3"/>
  <c r="N26" i="3"/>
  <c r="D26" i="2"/>
  <c r="D19" i="2"/>
  <c r="D12" i="2"/>
  <c r="I98" i="3" l="1"/>
  <c r="I94" i="3"/>
  <c r="I89" i="3"/>
  <c r="I85" i="3"/>
  <c r="I102" i="3"/>
  <c r="I97" i="3"/>
  <c r="I93" i="3"/>
  <c r="I88" i="3"/>
  <c r="I84" i="3"/>
  <c r="I67" i="3"/>
  <c r="I77" i="3"/>
  <c r="I73" i="3"/>
  <c r="I72" i="3"/>
  <c r="I69" i="3"/>
  <c r="I68" i="3"/>
  <c r="I58" i="3"/>
  <c r="I51" i="3"/>
  <c r="I42" i="3"/>
  <c r="I38" i="3"/>
  <c r="I65" i="3"/>
  <c r="I64" i="3"/>
  <c r="I60" i="3"/>
  <c r="I59" i="3"/>
  <c r="I50" i="3"/>
  <c r="I45" i="3"/>
  <c r="I41" i="3"/>
  <c r="I32" i="3"/>
  <c r="I79" i="3"/>
  <c r="I75" i="3"/>
  <c r="I28" i="3"/>
  <c r="I14" i="3"/>
  <c r="I23" i="3"/>
  <c r="I16" i="3"/>
  <c r="I15" i="3"/>
  <c r="I33" i="3"/>
  <c r="I5" i="3"/>
  <c r="I18" i="3"/>
  <c r="I9" i="3"/>
  <c r="I99" i="3"/>
  <c r="I10" i="3"/>
  <c r="I17" i="3"/>
  <c r="I35" i="3"/>
  <c r="I55" i="3"/>
  <c r="I4" i="3"/>
  <c r="I25" i="3"/>
  <c r="I30" i="3"/>
  <c r="I43" i="3"/>
  <c r="I90" i="3"/>
  <c r="I6" i="3"/>
  <c r="I22" i="3"/>
  <c r="I39" i="3"/>
  <c r="I31" i="3"/>
  <c r="I49" i="3"/>
  <c r="I44" i="3"/>
  <c r="I8" i="3"/>
  <c r="I70" i="3"/>
  <c r="I86" i="3"/>
  <c r="I66" i="3"/>
  <c r="I80" i="3"/>
  <c r="I87" i="3"/>
  <c r="I96" i="3"/>
  <c r="I61" i="3"/>
  <c r="I74" i="3"/>
  <c r="I7" i="3"/>
  <c r="I48" i="3"/>
  <c r="I29" i="3"/>
  <c r="I52" i="3"/>
  <c r="I95" i="3"/>
  <c r="I21" i="3"/>
  <c r="I24" i="3"/>
  <c r="I11" i="3"/>
  <c r="I54" i="3"/>
  <c r="I40" i="3"/>
  <c r="I53" i="3"/>
  <c r="I34" i="3"/>
  <c r="I78" i="3"/>
  <c r="I81" i="3"/>
  <c r="K108" i="3"/>
  <c r="L99" i="3"/>
  <c r="M99" i="3" s="1"/>
  <c r="L95" i="3"/>
  <c r="M95" i="3" s="1"/>
  <c r="L90" i="3"/>
  <c r="M90" i="3" s="1"/>
  <c r="L86" i="3"/>
  <c r="M86" i="3" s="1"/>
  <c r="L98" i="3"/>
  <c r="M98" i="3" s="1"/>
  <c r="L94" i="3"/>
  <c r="M94" i="3" s="1"/>
  <c r="L89" i="3"/>
  <c r="M89" i="3" s="1"/>
  <c r="L85" i="3"/>
  <c r="M85" i="3" s="1"/>
  <c r="L54" i="3"/>
  <c r="M54" i="3" s="1"/>
  <c r="L80" i="3"/>
  <c r="M80" i="3" s="1"/>
  <c r="L66" i="3"/>
  <c r="M66" i="3" s="1"/>
  <c r="L61" i="3"/>
  <c r="M61" i="3" s="1"/>
  <c r="L55" i="3"/>
  <c r="M55" i="3" s="1"/>
  <c r="L52" i="3"/>
  <c r="M52" i="3" s="1"/>
  <c r="L48" i="3"/>
  <c r="L43" i="3"/>
  <c r="M43" i="3" s="1"/>
  <c r="L39" i="3"/>
  <c r="M39" i="3" s="1"/>
  <c r="L72" i="3"/>
  <c r="L68" i="3"/>
  <c r="M68" i="3" s="1"/>
  <c r="L51" i="3"/>
  <c r="M51" i="3" s="1"/>
  <c r="L42" i="3"/>
  <c r="M42" i="3" s="1"/>
  <c r="L38" i="3"/>
  <c r="L33" i="3"/>
  <c r="M33" i="3" s="1"/>
  <c r="L64" i="3"/>
  <c r="L59" i="3"/>
  <c r="M59" i="3" s="1"/>
  <c r="L10" i="3"/>
  <c r="M10" i="3" s="1"/>
  <c r="L30" i="3"/>
  <c r="M30" i="3" s="1"/>
  <c r="L29" i="3"/>
  <c r="M29" i="3" s="1"/>
  <c r="L25" i="3"/>
  <c r="M25" i="3" s="1"/>
  <c r="L17" i="3"/>
  <c r="M17" i="3" s="1"/>
  <c r="L34" i="3"/>
  <c r="M34" i="3" s="1"/>
  <c r="L24" i="3"/>
  <c r="M24" i="3" s="1"/>
  <c r="L15" i="3"/>
  <c r="M15" i="3" s="1"/>
  <c r="L6" i="3"/>
  <c r="M6" i="3" s="1"/>
  <c r="L7" i="3"/>
  <c r="M7" i="3" s="1"/>
  <c r="L21" i="3"/>
  <c r="L53" i="3"/>
  <c r="M53" i="3" s="1"/>
  <c r="L67" i="3"/>
  <c r="M67" i="3" s="1"/>
  <c r="L5" i="3"/>
  <c r="M5" i="3" s="1"/>
  <c r="L4" i="3"/>
  <c r="L60" i="3"/>
  <c r="M60" i="3" s="1"/>
  <c r="L45" i="3"/>
  <c r="M45" i="3" s="1"/>
  <c r="L73" i="3"/>
  <c r="M73" i="3" s="1"/>
  <c r="L40" i="3"/>
  <c r="M40" i="3" s="1"/>
  <c r="L28" i="3"/>
  <c r="L11" i="3"/>
  <c r="M11" i="3" s="1"/>
  <c r="L14" i="3"/>
  <c r="L50" i="3"/>
  <c r="M50" i="3" s="1"/>
  <c r="L18" i="3"/>
  <c r="M18" i="3" s="1"/>
  <c r="L32" i="3"/>
  <c r="M32" i="3" s="1"/>
  <c r="L78" i="3"/>
  <c r="M78" i="3" s="1"/>
  <c r="L44" i="3"/>
  <c r="M44" i="3" s="1"/>
  <c r="L58" i="3"/>
  <c r="L87" i="3"/>
  <c r="M87" i="3" s="1"/>
  <c r="L79" i="3"/>
  <c r="M79" i="3" s="1"/>
  <c r="L88" i="3"/>
  <c r="M88" i="3" s="1"/>
  <c r="L84" i="3"/>
  <c r="L102" i="3"/>
  <c r="L16" i="3"/>
  <c r="M16" i="3" s="1"/>
  <c r="L23" i="3"/>
  <c r="M23" i="3" s="1"/>
  <c r="L65" i="3"/>
  <c r="M65" i="3" s="1"/>
  <c r="L35" i="3"/>
  <c r="M35" i="3" s="1"/>
  <c r="L22" i="3"/>
  <c r="M22" i="3" s="1"/>
  <c r="L49" i="3"/>
  <c r="M49" i="3" s="1"/>
  <c r="L9" i="3"/>
  <c r="M9" i="3" s="1"/>
  <c r="L74" i="3"/>
  <c r="M74" i="3" s="1"/>
  <c r="L77" i="3"/>
  <c r="L96" i="3"/>
  <c r="M96" i="3" s="1"/>
  <c r="L97" i="3"/>
  <c r="M97" i="3" s="1"/>
  <c r="L8" i="3"/>
  <c r="M8" i="3" s="1"/>
  <c r="L69" i="3"/>
  <c r="M69" i="3" s="1"/>
  <c r="L41" i="3"/>
  <c r="M41" i="3" s="1"/>
  <c r="L31" i="3"/>
  <c r="M31" i="3" s="1"/>
  <c r="L70" i="3"/>
  <c r="M70" i="3" s="1"/>
  <c r="L81" i="3"/>
  <c r="M81" i="3" s="1"/>
  <c r="L93" i="3"/>
  <c r="L75" i="3"/>
  <c r="M75" i="3" s="1"/>
  <c r="D36" i="2"/>
  <c r="D46" i="2"/>
  <c r="D56" i="2"/>
  <c r="D62" i="2"/>
  <c r="D71" i="2"/>
  <c r="D76" i="2"/>
  <c r="D82" i="2"/>
  <c r="D91" i="2"/>
  <c r="D100" i="2"/>
  <c r="I12" i="3" l="1"/>
  <c r="L12" i="3"/>
  <c r="L100" i="3"/>
  <c r="M93" i="3"/>
  <c r="M100" i="3" s="1"/>
  <c r="L82" i="3"/>
  <c r="M77" i="3"/>
  <c r="M82" i="3" s="1"/>
  <c r="M14" i="3"/>
  <c r="M19" i="3" s="1"/>
  <c r="L19" i="3"/>
  <c r="M102" i="3"/>
  <c r="M38" i="3"/>
  <c r="M46" i="3" s="1"/>
  <c r="L46" i="3"/>
  <c r="M72" i="3"/>
  <c r="M76" i="3" s="1"/>
  <c r="L76" i="3"/>
  <c r="O78" i="3"/>
  <c r="J78" i="3"/>
  <c r="P78" i="3" s="1"/>
  <c r="O54" i="3"/>
  <c r="J54" i="3"/>
  <c r="P54" i="3" s="1"/>
  <c r="O95" i="3"/>
  <c r="J95" i="3"/>
  <c r="P95" i="3" s="1"/>
  <c r="J7" i="3"/>
  <c r="P7" i="3" s="1"/>
  <c r="O7" i="3"/>
  <c r="O87" i="3"/>
  <c r="J87" i="3"/>
  <c r="P87" i="3" s="1"/>
  <c r="O70" i="3"/>
  <c r="J70" i="3"/>
  <c r="P70" i="3" s="1"/>
  <c r="J31" i="3"/>
  <c r="P31" i="3" s="1"/>
  <c r="O31" i="3"/>
  <c r="O90" i="3"/>
  <c r="J90" i="3"/>
  <c r="P90" i="3" s="1"/>
  <c r="J4" i="3"/>
  <c r="O4" i="3"/>
  <c r="O10" i="3"/>
  <c r="J10" i="3"/>
  <c r="P10" i="3" s="1"/>
  <c r="J5" i="3"/>
  <c r="P5" i="3" s="1"/>
  <c r="O5" i="3"/>
  <c r="O23" i="3"/>
  <c r="J23" i="3"/>
  <c r="P23" i="3" s="1"/>
  <c r="O79" i="3"/>
  <c r="J79" i="3"/>
  <c r="P79" i="3" s="1"/>
  <c r="O50" i="3"/>
  <c r="J50" i="3"/>
  <c r="P50" i="3" s="1"/>
  <c r="J65" i="3"/>
  <c r="P65" i="3" s="1"/>
  <c r="O65" i="3"/>
  <c r="O58" i="3"/>
  <c r="J58" i="3"/>
  <c r="I62" i="3"/>
  <c r="J73" i="3"/>
  <c r="P73" i="3" s="1"/>
  <c r="O73" i="3"/>
  <c r="O88" i="3"/>
  <c r="J88" i="3"/>
  <c r="P88" i="3" s="1"/>
  <c r="J85" i="3"/>
  <c r="P85" i="3" s="1"/>
  <c r="O85" i="3"/>
  <c r="L91" i="3"/>
  <c r="M84" i="3"/>
  <c r="M91" i="3" s="1"/>
  <c r="L62" i="3"/>
  <c r="M58" i="3"/>
  <c r="M62" i="3" s="1"/>
  <c r="L36" i="3"/>
  <c r="M28" i="3"/>
  <c r="M36" i="3" s="1"/>
  <c r="O34" i="3"/>
  <c r="J34" i="3"/>
  <c r="P34" i="3" s="1"/>
  <c r="J11" i="3"/>
  <c r="P11" i="3" s="1"/>
  <c r="O11" i="3"/>
  <c r="O52" i="3"/>
  <c r="J52" i="3"/>
  <c r="P52" i="3" s="1"/>
  <c r="O74" i="3"/>
  <c r="J74" i="3"/>
  <c r="P74" i="3" s="1"/>
  <c r="O80" i="3"/>
  <c r="J80" i="3"/>
  <c r="P80" i="3" s="1"/>
  <c r="J8" i="3"/>
  <c r="P8" i="3" s="1"/>
  <c r="O8" i="3"/>
  <c r="O39" i="3"/>
  <c r="J39" i="3"/>
  <c r="P39" i="3" s="1"/>
  <c r="O43" i="3"/>
  <c r="J43" i="3"/>
  <c r="P43" i="3" s="1"/>
  <c r="J55" i="3"/>
  <c r="P55" i="3" s="1"/>
  <c r="O55" i="3"/>
  <c r="O99" i="3"/>
  <c r="J99" i="3"/>
  <c r="P99" i="3" s="1"/>
  <c r="J33" i="3"/>
  <c r="P33" i="3" s="1"/>
  <c r="O33" i="3"/>
  <c r="I19" i="3"/>
  <c r="O14" i="3"/>
  <c r="J14" i="3"/>
  <c r="O32" i="3"/>
  <c r="J32" i="3"/>
  <c r="P32" i="3" s="1"/>
  <c r="O59" i="3"/>
  <c r="J59" i="3"/>
  <c r="P59" i="3" s="1"/>
  <c r="J38" i="3"/>
  <c r="I46" i="3"/>
  <c r="O38" i="3"/>
  <c r="O68" i="3"/>
  <c r="J68" i="3"/>
  <c r="P68" i="3" s="1"/>
  <c r="I82" i="3"/>
  <c r="J77" i="3"/>
  <c r="O77" i="3"/>
  <c r="O93" i="3"/>
  <c r="J93" i="3"/>
  <c r="I100" i="3"/>
  <c r="J89" i="3"/>
  <c r="P89" i="3" s="1"/>
  <c r="O89" i="3"/>
  <c r="M4" i="3"/>
  <c r="M12" i="3" s="1"/>
  <c r="M21" i="3"/>
  <c r="M26" i="3" s="1"/>
  <c r="L26" i="3"/>
  <c r="L71" i="3"/>
  <c r="M64" i="3"/>
  <c r="M71" i="3" s="1"/>
  <c r="O53" i="3"/>
  <c r="J53" i="3"/>
  <c r="P53" i="3" s="1"/>
  <c r="O24" i="3"/>
  <c r="J24" i="3"/>
  <c r="P24" i="3" s="1"/>
  <c r="J29" i="3"/>
  <c r="P29" i="3" s="1"/>
  <c r="O29" i="3"/>
  <c r="O61" i="3"/>
  <c r="J61" i="3"/>
  <c r="P61" i="3" s="1"/>
  <c r="O66" i="3"/>
  <c r="J66" i="3"/>
  <c r="P66" i="3" s="1"/>
  <c r="O44" i="3"/>
  <c r="J44" i="3"/>
  <c r="P44" i="3" s="1"/>
  <c r="J22" i="3"/>
  <c r="P22" i="3" s="1"/>
  <c r="O22" i="3"/>
  <c r="O30" i="3"/>
  <c r="J30" i="3"/>
  <c r="P30" i="3" s="1"/>
  <c r="O35" i="3"/>
  <c r="J35" i="3"/>
  <c r="P35" i="3" s="1"/>
  <c r="O9" i="3"/>
  <c r="J9" i="3"/>
  <c r="P9" i="3" s="1"/>
  <c r="O15" i="3"/>
  <c r="J15" i="3"/>
  <c r="P15" i="3" s="1"/>
  <c r="I36" i="3"/>
  <c r="O28" i="3"/>
  <c r="O36" i="3" s="1"/>
  <c r="J28" i="3"/>
  <c r="O41" i="3"/>
  <c r="J41" i="3"/>
  <c r="P41" i="3" s="1"/>
  <c r="J60" i="3"/>
  <c r="P60" i="3" s="1"/>
  <c r="O60" i="3"/>
  <c r="J42" i="3"/>
  <c r="P42" i="3" s="1"/>
  <c r="O42" i="3"/>
  <c r="J69" i="3"/>
  <c r="P69" i="3" s="1"/>
  <c r="O69" i="3"/>
  <c r="O67" i="3"/>
  <c r="J67" i="3"/>
  <c r="P67" i="3" s="1"/>
  <c r="O97" i="3"/>
  <c r="J97" i="3"/>
  <c r="P97" i="3" s="1"/>
  <c r="J94" i="3"/>
  <c r="P94" i="3" s="1"/>
  <c r="O94" i="3"/>
  <c r="M48" i="3"/>
  <c r="M56" i="3" s="1"/>
  <c r="L56" i="3"/>
  <c r="O81" i="3"/>
  <c r="J81" i="3"/>
  <c r="P81" i="3" s="1"/>
  <c r="O40" i="3"/>
  <c r="J40" i="3"/>
  <c r="P40" i="3" s="1"/>
  <c r="I26" i="3"/>
  <c r="J21" i="3"/>
  <c r="O21" i="3"/>
  <c r="I56" i="3"/>
  <c r="O48" i="3"/>
  <c r="J48" i="3"/>
  <c r="O96" i="3"/>
  <c r="J96" i="3"/>
  <c r="P96" i="3" s="1"/>
  <c r="O86" i="3"/>
  <c r="J86" i="3"/>
  <c r="P86" i="3" s="1"/>
  <c r="O49" i="3"/>
  <c r="J49" i="3"/>
  <c r="P49" i="3" s="1"/>
  <c r="O6" i="3"/>
  <c r="J6" i="3"/>
  <c r="P6" i="3" s="1"/>
  <c r="J25" i="3"/>
  <c r="P25" i="3" s="1"/>
  <c r="O25" i="3"/>
  <c r="O17" i="3"/>
  <c r="J17" i="3"/>
  <c r="P17" i="3" s="1"/>
  <c r="O18" i="3"/>
  <c r="J18" i="3"/>
  <c r="P18" i="3" s="1"/>
  <c r="J16" i="3"/>
  <c r="P16" i="3" s="1"/>
  <c r="O16" i="3"/>
  <c r="O75" i="3"/>
  <c r="J75" i="3"/>
  <c r="P75" i="3" s="1"/>
  <c r="O45" i="3"/>
  <c r="J45" i="3"/>
  <c r="P45" i="3" s="1"/>
  <c r="O64" i="3"/>
  <c r="O71" i="3" s="1"/>
  <c r="I71" i="3"/>
  <c r="J64" i="3"/>
  <c r="J51" i="3"/>
  <c r="P51" i="3" s="1"/>
  <c r="O51" i="3"/>
  <c r="O72" i="3"/>
  <c r="O76" i="3" s="1"/>
  <c r="I76" i="3"/>
  <c r="J72" i="3"/>
  <c r="O84" i="3"/>
  <c r="O91" i="3" s="1"/>
  <c r="I91" i="3"/>
  <c r="I103" i="3" s="1"/>
  <c r="J84" i="3"/>
  <c r="O102" i="3"/>
  <c r="J102" i="3"/>
  <c r="J98" i="3"/>
  <c r="P98" i="3" s="1"/>
  <c r="O98" i="3"/>
  <c r="J92" i="1"/>
  <c r="E92" i="1"/>
  <c r="F92" i="1"/>
  <c r="G92" i="1"/>
  <c r="H92" i="1"/>
  <c r="I92" i="1"/>
  <c r="D92" i="1"/>
  <c r="E91" i="1"/>
  <c r="F91" i="1"/>
  <c r="G91" i="1"/>
  <c r="H91" i="1"/>
  <c r="I91" i="1"/>
  <c r="D91" i="1"/>
  <c r="E83" i="1"/>
  <c r="F83" i="1"/>
  <c r="G83" i="1"/>
  <c r="H83" i="1"/>
  <c r="I83" i="1"/>
  <c r="D83" i="1"/>
  <c r="D69" i="1"/>
  <c r="I69" i="1"/>
  <c r="H69" i="1"/>
  <c r="G69" i="1"/>
  <c r="F69" i="1"/>
  <c r="E69" i="1"/>
  <c r="E64" i="1"/>
  <c r="F64" i="1"/>
  <c r="G64" i="1"/>
  <c r="H64" i="1"/>
  <c r="I64" i="1"/>
  <c r="D64" i="1"/>
  <c r="E56" i="1"/>
  <c r="F56" i="1"/>
  <c r="G56" i="1"/>
  <c r="H56" i="1"/>
  <c r="I56" i="1"/>
  <c r="D56" i="1"/>
  <c r="I51" i="1"/>
  <c r="H51" i="1"/>
  <c r="G51" i="1"/>
  <c r="F51" i="1"/>
  <c r="E51" i="1"/>
  <c r="D51" i="1"/>
  <c r="E42" i="1"/>
  <c r="F42" i="1"/>
  <c r="G42" i="1"/>
  <c r="H42" i="1"/>
  <c r="I42" i="1"/>
  <c r="D42" i="1"/>
  <c r="E33" i="1"/>
  <c r="F33" i="1"/>
  <c r="G33" i="1"/>
  <c r="H33" i="1"/>
  <c r="I33" i="1"/>
  <c r="D33" i="1"/>
  <c r="I75" i="1"/>
  <c r="H75" i="1"/>
  <c r="G75" i="1"/>
  <c r="F75" i="1"/>
  <c r="E75" i="1"/>
  <c r="D75" i="1"/>
  <c r="I24" i="1"/>
  <c r="H24" i="1"/>
  <c r="G24" i="1"/>
  <c r="F24" i="1"/>
  <c r="E24" i="1"/>
  <c r="D24" i="1"/>
  <c r="D18" i="1"/>
  <c r="E18" i="1"/>
  <c r="F18" i="1"/>
  <c r="G18" i="1"/>
  <c r="H18" i="1"/>
  <c r="I18" i="1"/>
  <c r="E12" i="1"/>
  <c r="F12" i="1"/>
  <c r="G12" i="1"/>
  <c r="H12" i="1"/>
  <c r="I12" i="1"/>
  <c r="D12" i="1"/>
  <c r="O82" i="3" l="1"/>
  <c r="O12" i="3"/>
  <c r="J12" i="3"/>
  <c r="L103" i="3"/>
  <c r="J91" i="3"/>
  <c r="P84" i="3"/>
  <c r="P91" i="3" s="1"/>
  <c r="P64" i="3"/>
  <c r="P71" i="3" s="1"/>
  <c r="J71" i="3"/>
  <c r="O56" i="3"/>
  <c r="O100" i="3"/>
  <c r="J46" i="3"/>
  <c r="P38" i="3"/>
  <c r="P46" i="3" s="1"/>
  <c r="O62" i="3"/>
  <c r="M103" i="3"/>
  <c r="N107" i="3" s="1"/>
  <c r="P102" i="3"/>
  <c r="J36" i="3"/>
  <c r="P28" i="3"/>
  <c r="P36" i="3" s="1"/>
  <c r="P14" i="3"/>
  <c r="P19" i="3" s="1"/>
  <c r="J19" i="3"/>
  <c r="J82" i="3"/>
  <c r="P77" i="3"/>
  <c r="P82" i="3" s="1"/>
  <c r="O46" i="3"/>
  <c r="O19" i="3"/>
  <c r="P4" i="3"/>
  <c r="P12" i="3" s="1"/>
  <c r="O26" i="3"/>
  <c r="J76" i="3"/>
  <c r="P72" i="3"/>
  <c r="P76" i="3" s="1"/>
  <c r="J56" i="3"/>
  <c r="P48" i="3"/>
  <c r="P56" i="3" s="1"/>
  <c r="P21" i="3"/>
  <c r="P26" i="3" s="1"/>
  <c r="J26" i="3"/>
  <c r="J100" i="3"/>
  <c r="J103" i="3" s="1"/>
  <c r="N106" i="3" s="1"/>
  <c r="N108" i="3" s="1"/>
  <c r="P93" i="3"/>
  <c r="P100" i="3" s="1"/>
  <c r="P58" i="3"/>
  <c r="P62" i="3" s="1"/>
  <c r="J62" i="3"/>
  <c r="K102" i="2"/>
  <c r="E12" i="2"/>
  <c r="H12" i="2" s="1"/>
  <c r="F12" i="2"/>
  <c r="G12" i="2"/>
  <c r="E62" i="2"/>
  <c r="H62" i="2" s="1"/>
  <c r="F62" i="2"/>
  <c r="G62" i="2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4" i="1"/>
  <c r="H73" i="1"/>
  <c r="H72" i="1"/>
  <c r="H71" i="1"/>
  <c r="H70" i="1"/>
  <c r="H68" i="1"/>
  <c r="H67" i="1"/>
  <c r="H66" i="1"/>
  <c r="H65" i="1"/>
  <c r="H63" i="1"/>
  <c r="H62" i="1"/>
  <c r="H61" i="1"/>
  <c r="H60" i="1"/>
  <c r="H59" i="1"/>
  <c r="H58" i="1"/>
  <c r="H57" i="1"/>
  <c r="H55" i="1"/>
  <c r="H54" i="1"/>
  <c r="H53" i="1"/>
  <c r="H52" i="1"/>
  <c r="H50" i="1"/>
  <c r="H49" i="1"/>
  <c r="H48" i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25" i="1"/>
  <c r="H32" i="1"/>
  <c r="H31" i="1"/>
  <c r="H30" i="1"/>
  <c r="H29" i="1"/>
  <c r="H28" i="1"/>
  <c r="H27" i="1"/>
  <c r="H26" i="1"/>
  <c r="H20" i="1"/>
  <c r="H21" i="1"/>
  <c r="H22" i="1"/>
  <c r="H23" i="1"/>
  <c r="H19" i="1"/>
  <c r="H14" i="1"/>
  <c r="H15" i="1"/>
  <c r="H16" i="1"/>
  <c r="H17" i="1"/>
  <c r="H13" i="1"/>
  <c r="H5" i="1"/>
  <c r="H6" i="1"/>
  <c r="H7" i="1"/>
  <c r="H8" i="1"/>
  <c r="H9" i="1"/>
  <c r="H10" i="1"/>
  <c r="H11" i="1"/>
  <c r="H4" i="1"/>
  <c r="H4" i="2"/>
  <c r="J108" i="2"/>
  <c r="G100" i="2"/>
  <c r="F100" i="2"/>
  <c r="E100" i="2"/>
  <c r="H100" i="2" s="1"/>
  <c r="K99" i="2"/>
  <c r="H99" i="2"/>
  <c r="N99" i="2" s="1"/>
  <c r="K98" i="2"/>
  <c r="H98" i="2"/>
  <c r="K97" i="2"/>
  <c r="H97" i="2"/>
  <c r="K96" i="2"/>
  <c r="H96" i="2"/>
  <c r="K95" i="2"/>
  <c r="H95" i="2"/>
  <c r="K94" i="2"/>
  <c r="H94" i="2"/>
  <c r="K93" i="2"/>
  <c r="H93" i="2"/>
  <c r="G91" i="2"/>
  <c r="F91" i="2"/>
  <c r="E91" i="2"/>
  <c r="H91" i="2" s="1"/>
  <c r="K90" i="2"/>
  <c r="H90" i="2"/>
  <c r="K89" i="2"/>
  <c r="H89" i="2"/>
  <c r="K88" i="2"/>
  <c r="H88" i="2"/>
  <c r="K87" i="2"/>
  <c r="H87" i="2"/>
  <c r="K86" i="2"/>
  <c r="H86" i="2"/>
  <c r="K85" i="2"/>
  <c r="H85" i="2"/>
  <c r="K84" i="2"/>
  <c r="H84" i="2"/>
  <c r="G82" i="2"/>
  <c r="F82" i="2"/>
  <c r="E82" i="2"/>
  <c r="H82" i="2" s="1"/>
  <c r="K81" i="2"/>
  <c r="H81" i="2"/>
  <c r="K80" i="2"/>
  <c r="H80" i="2"/>
  <c r="K79" i="2"/>
  <c r="H79" i="2"/>
  <c r="K78" i="2"/>
  <c r="H78" i="2"/>
  <c r="K77" i="2"/>
  <c r="H77" i="2"/>
  <c r="G76" i="2"/>
  <c r="F76" i="2"/>
  <c r="E76" i="2"/>
  <c r="H76" i="2" s="1"/>
  <c r="K75" i="2"/>
  <c r="H75" i="2"/>
  <c r="K74" i="2"/>
  <c r="H74" i="2"/>
  <c r="K73" i="2"/>
  <c r="H73" i="2"/>
  <c r="K72" i="2"/>
  <c r="H72" i="2"/>
  <c r="G71" i="2"/>
  <c r="F71" i="2"/>
  <c r="E71" i="2"/>
  <c r="H71" i="2" s="1"/>
  <c r="K70" i="2"/>
  <c r="H70" i="2"/>
  <c r="K69" i="2"/>
  <c r="H69" i="2"/>
  <c r="K68" i="2"/>
  <c r="H68" i="2"/>
  <c r="K67" i="2"/>
  <c r="H67" i="2"/>
  <c r="K66" i="2"/>
  <c r="H66" i="2"/>
  <c r="K65" i="2"/>
  <c r="H65" i="2"/>
  <c r="K64" i="2"/>
  <c r="H64" i="2"/>
  <c r="K61" i="2"/>
  <c r="H61" i="2"/>
  <c r="K60" i="2"/>
  <c r="H60" i="2"/>
  <c r="K59" i="2"/>
  <c r="H59" i="2"/>
  <c r="K58" i="2"/>
  <c r="H58" i="2"/>
  <c r="G56" i="2"/>
  <c r="F56" i="2"/>
  <c r="E56" i="2"/>
  <c r="H56" i="2" s="1"/>
  <c r="K55" i="2"/>
  <c r="H55" i="2"/>
  <c r="K54" i="2"/>
  <c r="H54" i="2"/>
  <c r="K53" i="2"/>
  <c r="H53" i="2"/>
  <c r="K52" i="2"/>
  <c r="H52" i="2"/>
  <c r="K51" i="2"/>
  <c r="H51" i="2"/>
  <c r="K50" i="2"/>
  <c r="H50" i="2"/>
  <c r="K49" i="2"/>
  <c r="H49" i="2"/>
  <c r="K48" i="2"/>
  <c r="H48" i="2"/>
  <c r="G46" i="2"/>
  <c r="F46" i="2"/>
  <c r="E46" i="2"/>
  <c r="H46" i="2" s="1"/>
  <c r="K45" i="2"/>
  <c r="H45" i="2"/>
  <c r="K44" i="2"/>
  <c r="H44" i="2"/>
  <c r="K43" i="2"/>
  <c r="H43" i="2"/>
  <c r="K42" i="2"/>
  <c r="H42" i="2"/>
  <c r="K41" i="2"/>
  <c r="H41" i="2"/>
  <c r="K40" i="2"/>
  <c r="H40" i="2"/>
  <c r="K39" i="2"/>
  <c r="H39" i="2"/>
  <c r="H38" i="2"/>
  <c r="G36" i="2"/>
  <c r="F36" i="2"/>
  <c r="E36" i="2"/>
  <c r="H36" i="2" s="1"/>
  <c r="K35" i="2"/>
  <c r="H35" i="2"/>
  <c r="K34" i="2"/>
  <c r="H34" i="2"/>
  <c r="K33" i="2"/>
  <c r="H33" i="2"/>
  <c r="K32" i="2"/>
  <c r="H32" i="2"/>
  <c r="K31" i="2"/>
  <c r="H31" i="2"/>
  <c r="K30" i="2"/>
  <c r="H30" i="2"/>
  <c r="K29" i="2"/>
  <c r="H29" i="2"/>
  <c r="K28" i="2"/>
  <c r="H28" i="2"/>
  <c r="G26" i="2"/>
  <c r="F26" i="2"/>
  <c r="E26" i="2"/>
  <c r="H26" i="2" s="1"/>
  <c r="K25" i="2"/>
  <c r="H25" i="2"/>
  <c r="K24" i="2"/>
  <c r="H24" i="2"/>
  <c r="K23" i="2"/>
  <c r="H23" i="2"/>
  <c r="K22" i="2"/>
  <c r="H22" i="2"/>
  <c r="K21" i="2"/>
  <c r="H21" i="2"/>
  <c r="G19" i="2"/>
  <c r="F19" i="2"/>
  <c r="E19" i="2"/>
  <c r="H19" i="2" s="1"/>
  <c r="K18" i="2"/>
  <c r="H18" i="2"/>
  <c r="K17" i="2"/>
  <c r="H17" i="2"/>
  <c r="K16" i="2"/>
  <c r="H16" i="2"/>
  <c r="K15" i="2"/>
  <c r="H15" i="2"/>
  <c r="K14" i="2"/>
  <c r="H14" i="2"/>
  <c r="K11" i="2"/>
  <c r="H11" i="2"/>
  <c r="K10" i="2"/>
  <c r="H10" i="2"/>
  <c r="K9" i="2"/>
  <c r="H9" i="2"/>
  <c r="K8" i="2"/>
  <c r="H8" i="2"/>
  <c r="K7" i="2"/>
  <c r="H7" i="2"/>
  <c r="K6" i="2"/>
  <c r="H6" i="2"/>
  <c r="K5" i="2"/>
  <c r="H5" i="2"/>
  <c r="K4" i="2"/>
  <c r="O103" i="3" l="1"/>
  <c r="P103" i="3"/>
  <c r="K46" i="2"/>
  <c r="N41" i="2"/>
  <c r="K26" i="2"/>
  <c r="K76" i="2"/>
  <c r="K82" i="2"/>
  <c r="K100" i="2"/>
  <c r="K12" i="2"/>
  <c r="K62" i="2"/>
  <c r="K71" i="2"/>
  <c r="K91" i="2"/>
  <c r="K19" i="2"/>
  <c r="K36" i="2"/>
  <c r="K56" i="2"/>
  <c r="N79" i="2"/>
  <c r="N85" i="2"/>
  <c r="N89" i="2"/>
  <c r="N95" i="2"/>
  <c r="N64" i="2"/>
  <c r="N42" i="2"/>
  <c r="N54" i="2"/>
  <c r="N98" i="2"/>
  <c r="N15" i="2"/>
  <c r="N17" i="2"/>
  <c r="N31" i="2"/>
  <c r="N45" i="2"/>
  <c r="N49" i="2"/>
  <c r="N53" i="2"/>
  <c r="N72" i="2"/>
  <c r="D103" i="2"/>
  <c r="N6" i="2"/>
  <c r="N10" i="2"/>
  <c r="N59" i="2"/>
  <c r="N14" i="2"/>
  <c r="N18" i="2"/>
  <c r="N22" i="2"/>
  <c r="N38" i="2"/>
  <c r="N65" i="2"/>
  <c r="N69" i="2"/>
  <c r="N86" i="2"/>
  <c r="N90" i="2"/>
  <c r="N55" i="2"/>
  <c r="N33" i="2"/>
  <c r="N60" i="2"/>
  <c r="N68" i="2"/>
  <c r="N102" i="2"/>
  <c r="N93" i="2"/>
  <c r="N97" i="2"/>
  <c r="N94" i="2"/>
  <c r="N84" i="2"/>
  <c r="N88" i="2"/>
  <c r="N77" i="2"/>
  <c r="N80" i="2"/>
  <c r="N81" i="2"/>
  <c r="N75" i="2"/>
  <c r="N73" i="2"/>
  <c r="N50" i="2"/>
  <c r="N40" i="2"/>
  <c r="N44" i="2"/>
  <c r="N23" i="2"/>
  <c r="N4" i="2"/>
  <c r="N5" i="2"/>
  <c r="N8" i="2"/>
  <c r="N9" i="2"/>
  <c r="N11" i="2"/>
  <c r="N7" i="2"/>
  <c r="N16" i="2"/>
  <c r="N21" i="2"/>
  <c r="N25" i="2"/>
  <c r="N29" i="2"/>
  <c r="N32" i="2"/>
  <c r="N24" i="2"/>
  <c r="N30" i="2"/>
  <c r="N35" i="2"/>
  <c r="N28" i="2"/>
  <c r="G103" i="2"/>
  <c r="N34" i="2"/>
  <c r="N39" i="2"/>
  <c r="N43" i="2"/>
  <c r="N48" i="2"/>
  <c r="N61" i="2"/>
  <c r="N74" i="2"/>
  <c r="N78" i="2"/>
  <c r="N87" i="2"/>
  <c r="N96" i="2"/>
  <c r="F103" i="2"/>
  <c r="N51" i="2"/>
  <c r="N52" i="2"/>
  <c r="N58" i="2"/>
  <c r="N66" i="2"/>
  <c r="N70" i="2"/>
  <c r="N67" i="2"/>
  <c r="E103" i="2"/>
  <c r="H103" i="2" s="1"/>
  <c r="N82" i="2" l="1"/>
  <c r="N36" i="2"/>
  <c r="N100" i="2"/>
  <c r="N56" i="2"/>
  <c r="N26" i="2"/>
  <c r="N91" i="2"/>
  <c r="N19" i="2"/>
  <c r="N71" i="2"/>
  <c r="N62" i="2"/>
  <c r="N12" i="2"/>
  <c r="N46" i="2"/>
  <c r="N76" i="2"/>
  <c r="K106" i="2"/>
  <c r="L106" i="2" s="1"/>
  <c r="I4" i="2" s="1"/>
  <c r="K103" i="2"/>
  <c r="K107" i="2" l="1"/>
  <c r="L107" i="2" s="1"/>
  <c r="L78" i="2" s="1"/>
  <c r="M78" i="2" s="1"/>
  <c r="J111" i="2"/>
  <c r="N103" i="2"/>
  <c r="L87" i="2"/>
  <c r="M87" i="2" s="1"/>
  <c r="L66" i="2"/>
  <c r="M66" i="2" s="1"/>
  <c r="L34" i="2"/>
  <c r="M34" i="2" s="1"/>
  <c r="L30" i="2"/>
  <c r="M30" i="2" s="1"/>
  <c r="L11" i="2"/>
  <c r="M11" i="2" s="1"/>
  <c r="L58" i="2"/>
  <c r="L31" i="2"/>
  <c r="M31" i="2" s="1"/>
  <c r="L95" i="2"/>
  <c r="M95" i="2" s="1"/>
  <c r="L73" i="2"/>
  <c r="M73" i="2" s="1"/>
  <c r="L69" i="2"/>
  <c r="M69" i="2" s="1"/>
  <c r="L55" i="2"/>
  <c r="M55" i="2" s="1"/>
  <c r="L33" i="2"/>
  <c r="M33" i="2" s="1"/>
  <c r="L29" i="2"/>
  <c r="M29" i="2" s="1"/>
  <c r="L10" i="2"/>
  <c r="M10" i="2" s="1"/>
  <c r="L40" i="2"/>
  <c r="M40" i="2" s="1"/>
  <c r="L98" i="2"/>
  <c r="M98" i="2" s="1"/>
  <c r="L85" i="2"/>
  <c r="M85" i="2" s="1"/>
  <c r="L80" i="2"/>
  <c r="M80" i="2" s="1"/>
  <c r="L64" i="2"/>
  <c r="L59" i="2"/>
  <c r="M59" i="2" s="1"/>
  <c r="L45" i="2"/>
  <c r="M45" i="2" s="1"/>
  <c r="L41" i="2"/>
  <c r="M41" i="2" s="1"/>
  <c r="L23" i="2"/>
  <c r="M23" i="2" s="1"/>
  <c r="L18" i="2"/>
  <c r="M18" i="2" s="1"/>
  <c r="L5" i="2"/>
  <c r="M5" i="2" s="1"/>
  <c r="L97" i="2"/>
  <c r="M97" i="2" s="1"/>
  <c r="L49" i="2"/>
  <c r="M49" i="2" s="1"/>
  <c r="L35" i="2"/>
  <c r="M35" i="2" s="1"/>
  <c r="L102" i="2"/>
  <c r="I99" i="2"/>
  <c r="I95" i="2"/>
  <c r="I89" i="2"/>
  <c r="I85" i="2"/>
  <c r="I79" i="2"/>
  <c r="I74" i="2"/>
  <c r="I69" i="2"/>
  <c r="I65" i="2"/>
  <c r="I59" i="2"/>
  <c r="I53" i="2"/>
  <c r="I49" i="2"/>
  <c r="I43" i="2"/>
  <c r="I39" i="2"/>
  <c r="I33" i="2"/>
  <c r="I29" i="2"/>
  <c r="I23" i="2"/>
  <c r="I17" i="2"/>
  <c r="I5" i="2"/>
  <c r="I9" i="2"/>
  <c r="I80" i="2"/>
  <c r="I66" i="2"/>
  <c r="I54" i="2"/>
  <c r="I40" i="2"/>
  <c r="I24" i="2"/>
  <c r="I8" i="2"/>
  <c r="I98" i="2"/>
  <c r="I94" i="2"/>
  <c r="I88" i="2"/>
  <c r="I84" i="2"/>
  <c r="I78" i="2"/>
  <c r="I73" i="2"/>
  <c r="I68" i="2"/>
  <c r="I64" i="2"/>
  <c r="I58" i="2"/>
  <c r="I52" i="2"/>
  <c r="I48" i="2"/>
  <c r="I42" i="2"/>
  <c r="I38" i="2"/>
  <c r="I32" i="2"/>
  <c r="I28" i="2"/>
  <c r="I22" i="2"/>
  <c r="I16" i="2"/>
  <c r="I6" i="2"/>
  <c r="I10" i="2"/>
  <c r="I96" i="2"/>
  <c r="I70" i="2"/>
  <c r="I50" i="2"/>
  <c r="I34" i="2"/>
  <c r="I18" i="2"/>
  <c r="I97" i="2"/>
  <c r="I93" i="2"/>
  <c r="I87" i="2"/>
  <c r="I81" i="2"/>
  <c r="I77" i="2"/>
  <c r="I72" i="2"/>
  <c r="I67" i="2"/>
  <c r="I61" i="2"/>
  <c r="I55" i="2"/>
  <c r="I51" i="2"/>
  <c r="I45" i="2"/>
  <c r="I41" i="2"/>
  <c r="I35" i="2"/>
  <c r="I31" i="2"/>
  <c r="I25" i="2"/>
  <c r="I21" i="2"/>
  <c r="I15" i="2"/>
  <c r="I7" i="2"/>
  <c r="I11" i="2"/>
  <c r="I90" i="2"/>
  <c r="I86" i="2"/>
  <c r="I75" i="2"/>
  <c r="I60" i="2"/>
  <c r="I44" i="2"/>
  <c r="I30" i="2"/>
  <c r="I14" i="2"/>
  <c r="I102" i="2"/>
  <c r="K108" i="2"/>
  <c r="L6" i="2" l="1"/>
  <c r="M6" i="2" s="1"/>
  <c r="L51" i="2"/>
  <c r="M51" i="2" s="1"/>
  <c r="L90" i="2"/>
  <c r="M90" i="2" s="1"/>
  <c r="L7" i="2"/>
  <c r="M7" i="2" s="1"/>
  <c r="L52" i="2"/>
  <c r="M52" i="2" s="1"/>
  <c r="L96" i="2"/>
  <c r="M96" i="2" s="1"/>
  <c r="L8" i="2"/>
  <c r="M8" i="2" s="1"/>
  <c r="L75" i="2"/>
  <c r="M75" i="2" s="1"/>
  <c r="L9" i="2"/>
  <c r="M9" i="2" s="1"/>
  <c r="L28" i="2"/>
  <c r="L50" i="2"/>
  <c r="M50" i="2" s="1"/>
  <c r="L68" i="2"/>
  <c r="M68" i="2" s="1"/>
  <c r="L89" i="2"/>
  <c r="M89" i="2" s="1"/>
  <c r="L53" i="2"/>
  <c r="M53" i="2" s="1"/>
  <c r="L15" i="2"/>
  <c r="M15" i="2" s="1"/>
  <c r="L38" i="2"/>
  <c r="L60" i="2"/>
  <c r="M60" i="2" s="1"/>
  <c r="L77" i="2"/>
  <c r="M77" i="2" s="1"/>
  <c r="L4" i="2"/>
  <c r="L67" i="2"/>
  <c r="M67" i="2" s="1"/>
  <c r="L16" i="2"/>
  <c r="M16" i="2" s="1"/>
  <c r="L43" i="2"/>
  <c r="M43" i="2" s="1"/>
  <c r="L70" i="2"/>
  <c r="M70" i="2" s="1"/>
  <c r="L22" i="2"/>
  <c r="M22" i="2" s="1"/>
  <c r="L88" i="2"/>
  <c r="M88" i="2" s="1"/>
  <c r="L14" i="2"/>
  <c r="M14" i="2" s="1"/>
  <c r="L32" i="2"/>
  <c r="M32" i="2" s="1"/>
  <c r="L54" i="2"/>
  <c r="M54" i="2" s="1"/>
  <c r="L72" i="2"/>
  <c r="M72" i="2" s="1"/>
  <c r="L94" i="2"/>
  <c r="M94" i="2" s="1"/>
  <c r="L84" i="2"/>
  <c r="L24" i="2"/>
  <c r="M24" i="2" s="1"/>
  <c r="L42" i="2"/>
  <c r="M42" i="2" s="1"/>
  <c r="L65" i="2"/>
  <c r="M65" i="2" s="1"/>
  <c r="L86" i="2"/>
  <c r="M86" i="2" s="1"/>
  <c r="L17" i="2"/>
  <c r="M17" i="2" s="1"/>
  <c r="L79" i="2"/>
  <c r="M79" i="2" s="1"/>
  <c r="L25" i="2"/>
  <c r="M25" i="2" s="1"/>
  <c r="L48" i="2"/>
  <c r="L74" i="2"/>
  <c r="M74" i="2" s="1"/>
  <c r="L81" i="2"/>
  <c r="M81" i="2" s="1"/>
  <c r="L99" i="2"/>
  <c r="M99" i="2" s="1"/>
  <c r="L44" i="2"/>
  <c r="M44" i="2" s="1"/>
  <c r="L93" i="2"/>
  <c r="M93" i="2" s="1"/>
  <c r="L21" i="2"/>
  <c r="O21" i="2" s="1"/>
  <c r="L39" i="2"/>
  <c r="M39" i="2" s="1"/>
  <c r="L61" i="2"/>
  <c r="M61" i="2" s="1"/>
  <c r="M4" i="2"/>
  <c r="I12" i="2"/>
  <c r="I19" i="2"/>
  <c r="I26" i="2"/>
  <c r="I46" i="2"/>
  <c r="I36" i="2"/>
  <c r="I56" i="2"/>
  <c r="M38" i="2"/>
  <c r="M48" i="2"/>
  <c r="I62" i="2"/>
  <c r="M58" i="2"/>
  <c r="M64" i="2"/>
  <c r="I71" i="2"/>
  <c r="I76" i="2"/>
  <c r="I100" i="2"/>
  <c r="I82" i="2"/>
  <c r="M84" i="2"/>
  <c r="L91" i="2"/>
  <c r="I91" i="2"/>
  <c r="M102" i="2"/>
  <c r="O4" i="2"/>
  <c r="J4" i="2"/>
  <c r="J25" i="2"/>
  <c r="O67" i="2"/>
  <c r="J67" i="2"/>
  <c r="J10" i="2"/>
  <c r="P10" i="2" s="1"/>
  <c r="O10" i="2"/>
  <c r="O48" i="2"/>
  <c r="J48" i="2"/>
  <c r="J24" i="2"/>
  <c r="O23" i="2"/>
  <c r="J23" i="2"/>
  <c r="P23" i="2" s="1"/>
  <c r="J43" i="2"/>
  <c r="J65" i="2"/>
  <c r="J85" i="2"/>
  <c r="P85" i="2" s="1"/>
  <c r="O85" i="2"/>
  <c r="J14" i="2"/>
  <c r="J75" i="2"/>
  <c r="P75" i="2" s="1"/>
  <c r="J7" i="2"/>
  <c r="J31" i="2"/>
  <c r="P31" i="2" s="1"/>
  <c r="O31" i="2"/>
  <c r="O51" i="2"/>
  <c r="J51" i="2"/>
  <c r="P51" i="2" s="1"/>
  <c r="J72" i="2"/>
  <c r="J93" i="2"/>
  <c r="O50" i="2"/>
  <c r="J50" i="2"/>
  <c r="P50" i="2" s="1"/>
  <c r="O6" i="2"/>
  <c r="J6" i="2"/>
  <c r="P6" i="2" s="1"/>
  <c r="O32" i="2"/>
  <c r="J32" i="2"/>
  <c r="P32" i="2" s="1"/>
  <c r="J52" i="2"/>
  <c r="P52" i="2" s="1"/>
  <c r="O52" i="2"/>
  <c r="O73" i="2"/>
  <c r="J73" i="2"/>
  <c r="P73" i="2" s="1"/>
  <c r="J94" i="2"/>
  <c r="J40" i="2"/>
  <c r="P40" i="2" s="1"/>
  <c r="O40" i="2"/>
  <c r="J9" i="2"/>
  <c r="O29" i="2"/>
  <c r="J29" i="2"/>
  <c r="P29" i="2" s="1"/>
  <c r="J49" i="2"/>
  <c r="P49" i="2" s="1"/>
  <c r="O49" i="2"/>
  <c r="O69" i="2"/>
  <c r="J69" i="2"/>
  <c r="P69" i="2" s="1"/>
  <c r="J89" i="2"/>
  <c r="J11" i="2"/>
  <c r="P11" i="2" s="1"/>
  <c r="O11" i="2"/>
  <c r="O34" i="2"/>
  <c r="J34" i="2"/>
  <c r="P34" i="2" s="1"/>
  <c r="J88" i="2"/>
  <c r="P88" i="2" s="1"/>
  <c r="O30" i="2"/>
  <c r="J30" i="2"/>
  <c r="P30" i="2" s="1"/>
  <c r="O86" i="2"/>
  <c r="J86" i="2"/>
  <c r="P86" i="2" s="1"/>
  <c r="J15" i="2"/>
  <c r="P15" i="2" s="1"/>
  <c r="O15" i="2"/>
  <c r="J35" i="2"/>
  <c r="P35" i="2" s="1"/>
  <c r="O35" i="2"/>
  <c r="O55" i="2"/>
  <c r="J55" i="2"/>
  <c r="P55" i="2" s="1"/>
  <c r="J77" i="2"/>
  <c r="J97" i="2"/>
  <c r="P97" i="2" s="1"/>
  <c r="O97" i="2"/>
  <c r="J70" i="2"/>
  <c r="P70" i="2" s="1"/>
  <c r="O70" i="2"/>
  <c r="O16" i="2"/>
  <c r="J16" i="2"/>
  <c r="O38" i="2"/>
  <c r="J38" i="2"/>
  <c r="J58" i="2"/>
  <c r="O58" i="2"/>
  <c r="J78" i="2"/>
  <c r="P78" i="2" s="1"/>
  <c r="O78" i="2"/>
  <c r="O98" i="2"/>
  <c r="J98" i="2"/>
  <c r="P98" i="2" s="1"/>
  <c r="O54" i="2"/>
  <c r="J54" i="2"/>
  <c r="O5" i="2"/>
  <c r="J5" i="2"/>
  <c r="P5" i="2" s="1"/>
  <c r="O33" i="2"/>
  <c r="J33" i="2"/>
  <c r="P33" i="2" s="1"/>
  <c r="J53" i="2"/>
  <c r="J74" i="2"/>
  <c r="O74" i="2"/>
  <c r="O95" i="2"/>
  <c r="J95" i="2"/>
  <c r="P95" i="2" s="1"/>
  <c r="J60" i="2"/>
  <c r="J45" i="2"/>
  <c r="P45" i="2" s="1"/>
  <c r="O45" i="2"/>
  <c r="O87" i="2"/>
  <c r="J87" i="2"/>
  <c r="P87" i="2" s="1"/>
  <c r="J28" i="2"/>
  <c r="J68" i="2"/>
  <c r="J80" i="2"/>
  <c r="P80" i="2" s="1"/>
  <c r="O80" i="2"/>
  <c r="J102" i="2"/>
  <c r="O102" i="2"/>
  <c r="J44" i="2"/>
  <c r="P44" i="2" s="1"/>
  <c r="J90" i="2"/>
  <c r="P90" i="2" s="1"/>
  <c r="O90" i="2"/>
  <c r="J21" i="2"/>
  <c r="O41" i="2"/>
  <c r="J41" i="2"/>
  <c r="P41" i="2" s="1"/>
  <c r="O61" i="2"/>
  <c r="J61" i="2"/>
  <c r="J81" i="2"/>
  <c r="P81" i="2" s="1"/>
  <c r="O18" i="2"/>
  <c r="J18" i="2"/>
  <c r="P18" i="2" s="1"/>
  <c r="J96" i="2"/>
  <c r="P96" i="2" s="1"/>
  <c r="O96" i="2"/>
  <c r="O22" i="2"/>
  <c r="J22" i="2"/>
  <c r="J42" i="2"/>
  <c r="O42" i="2"/>
  <c r="O64" i="2"/>
  <c r="J64" i="2"/>
  <c r="J84" i="2"/>
  <c r="O84" i="2"/>
  <c r="J8" i="2"/>
  <c r="P8" i="2" s="1"/>
  <c r="O8" i="2"/>
  <c r="J66" i="2"/>
  <c r="P66" i="2" s="1"/>
  <c r="O66" i="2"/>
  <c r="O17" i="2"/>
  <c r="J17" i="2"/>
  <c r="J39" i="2"/>
  <c r="J59" i="2"/>
  <c r="P59" i="2" s="1"/>
  <c r="O59" i="2"/>
  <c r="J79" i="2"/>
  <c r="J99" i="2"/>
  <c r="P74" i="2" l="1"/>
  <c r="O75" i="2"/>
  <c r="O24" i="2"/>
  <c r="O68" i="2"/>
  <c r="P7" i="2"/>
  <c r="P24" i="2"/>
  <c r="P17" i="2"/>
  <c r="P22" i="2"/>
  <c r="P68" i="2"/>
  <c r="P54" i="2"/>
  <c r="O7" i="2"/>
  <c r="P67" i="2"/>
  <c r="L12" i="2"/>
  <c r="O79" i="2"/>
  <c r="P42" i="2"/>
  <c r="O81" i="2"/>
  <c r="O88" i="2"/>
  <c r="M91" i="2"/>
  <c r="L76" i="2"/>
  <c r="M62" i="2"/>
  <c r="M21" i="2"/>
  <c r="M26" i="2" s="1"/>
  <c r="M12" i="2"/>
  <c r="P60" i="2"/>
  <c r="P89" i="2"/>
  <c r="P9" i="2"/>
  <c r="O72" i="2"/>
  <c r="P79" i="2"/>
  <c r="O60" i="2"/>
  <c r="O62" i="2" s="1"/>
  <c r="P16" i="2"/>
  <c r="O89" i="2"/>
  <c r="O9" i="2"/>
  <c r="M82" i="2"/>
  <c r="L36" i="2"/>
  <c r="M76" i="2"/>
  <c r="M19" i="2"/>
  <c r="O39" i="2"/>
  <c r="P39" i="2"/>
  <c r="O28" i="2"/>
  <c r="P53" i="2"/>
  <c r="O94" i="2"/>
  <c r="O14" i="2"/>
  <c r="O65" i="2"/>
  <c r="M28" i="2"/>
  <c r="M36" i="2" s="1"/>
  <c r="O99" i="2"/>
  <c r="O53" i="2"/>
  <c r="P94" i="2"/>
  <c r="P43" i="2"/>
  <c r="O25" i="2"/>
  <c r="O26" i="2" s="1"/>
  <c r="L71" i="2"/>
  <c r="L56" i="2"/>
  <c r="L19" i="2"/>
  <c r="P99" i="2"/>
  <c r="O43" i="2"/>
  <c r="P25" i="2"/>
  <c r="L82" i="2"/>
  <c r="M71" i="2"/>
  <c r="M56" i="2"/>
  <c r="M100" i="2"/>
  <c r="O77" i="2"/>
  <c r="P65" i="2"/>
  <c r="L46" i="2"/>
  <c r="L26" i="2"/>
  <c r="L100" i="2"/>
  <c r="P61" i="2"/>
  <c r="O44" i="2"/>
  <c r="O93" i="2"/>
  <c r="L62" i="2"/>
  <c r="M46" i="2"/>
  <c r="J12" i="2"/>
  <c r="O12" i="2"/>
  <c r="J19" i="2"/>
  <c r="J26" i="2"/>
  <c r="O19" i="2"/>
  <c r="O36" i="2"/>
  <c r="J36" i="2"/>
  <c r="J46" i="2"/>
  <c r="O56" i="2"/>
  <c r="J56" i="2"/>
  <c r="J62" i="2"/>
  <c r="P58" i="2"/>
  <c r="J71" i="2"/>
  <c r="P102" i="2"/>
  <c r="J76" i="2"/>
  <c r="O76" i="2"/>
  <c r="J82" i="2"/>
  <c r="J91" i="2"/>
  <c r="J100" i="2"/>
  <c r="P64" i="2"/>
  <c r="I103" i="2"/>
  <c r="P48" i="2"/>
  <c r="P56" i="2" s="1"/>
  <c r="P4" i="2"/>
  <c r="P38" i="2"/>
  <c r="P77" i="2"/>
  <c r="P82" i="2" s="1"/>
  <c r="P72" i="2"/>
  <c r="P76" i="2" s="1"/>
  <c r="P84" i="2"/>
  <c r="P91" i="2" s="1"/>
  <c r="P28" i="2"/>
  <c r="P36" i="2" s="1"/>
  <c r="P93" i="2"/>
  <c r="P14" i="2"/>
  <c r="P19" i="2" s="1"/>
  <c r="O82" i="2" l="1"/>
  <c r="O71" i="2"/>
  <c r="O46" i="2"/>
  <c r="O91" i="2"/>
  <c r="P21" i="2"/>
  <c r="P71" i="2"/>
  <c r="P12" i="2"/>
  <c r="O100" i="2"/>
  <c r="M103" i="2"/>
  <c r="N107" i="2" s="1"/>
  <c r="P62" i="2"/>
  <c r="P100" i="2"/>
  <c r="L103" i="2"/>
  <c r="P26" i="2"/>
  <c r="P46" i="2"/>
  <c r="J103" i="2"/>
  <c r="N106" i="2" s="1"/>
  <c r="N108" i="2" s="1"/>
  <c r="O103" i="2"/>
  <c r="P103" i="2" l="1"/>
</calcChain>
</file>

<file path=xl/sharedStrings.xml><?xml version="1.0" encoding="utf-8"?>
<sst xmlns="http://schemas.openxmlformats.org/spreadsheetml/2006/main" count="673" uniqueCount="201">
  <si>
    <t>ข้อมูลการปฏิบัติการการแพทย์ฉุกเฉิน items จำแนกระดับชุดปฏิบัติการ ปีงบประมาณ 2558</t>
  </si>
  <si>
    <t>เครือข่ายที่</t>
  </si>
  <si>
    <t>รหัสจังหวัด</t>
  </si>
  <si>
    <t>จังหวัด</t>
  </si>
  <si>
    <t>ALS</t>
  </si>
  <si>
    <t>BLS</t>
  </si>
  <si>
    <t>FR</t>
  </si>
  <si>
    <t>ILS</t>
  </si>
  <si>
    <t>ไม่ระบุ</t>
  </si>
  <si>
    <t>Grand Total</t>
  </si>
  <si>
    <t>06</t>
  </si>
  <si>
    <t>11</t>
  </si>
  <si>
    <t>สมุทรปราการ</t>
  </si>
  <si>
    <t>04</t>
  </si>
  <si>
    <t>12</t>
  </si>
  <si>
    <t>นนทบุรี</t>
  </si>
  <si>
    <t>13</t>
  </si>
  <si>
    <t>ปทุมธานี</t>
  </si>
  <si>
    <t>14</t>
  </si>
  <si>
    <t>พระนครศรีอยุธยา</t>
  </si>
  <si>
    <t>15</t>
  </si>
  <si>
    <t>อ่างทอง</t>
  </si>
  <si>
    <t>16</t>
  </si>
  <si>
    <t>ลพบุรี</t>
  </si>
  <si>
    <t>17</t>
  </si>
  <si>
    <t>สิงห์บุรี</t>
  </si>
  <si>
    <t>03</t>
  </si>
  <si>
    <t>18</t>
  </si>
  <si>
    <t>ชัยนาท</t>
  </si>
  <si>
    <t>19</t>
  </si>
  <si>
    <t>สระบุรี</t>
  </si>
  <si>
    <t>20</t>
  </si>
  <si>
    <t>ชลบุรี</t>
  </si>
  <si>
    <t>21</t>
  </si>
  <si>
    <t>ระยอง</t>
  </si>
  <si>
    <t>22</t>
  </si>
  <si>
    <t>จันทบุรี</t>
  </si>
  <si>
    <t>23</t>
  </si>
  <si>
    <t>ตราด</t>
  </si>
  <si>
    <t>24</t>
  </si>
  <si>
    <t>ฉะเชิงเทรา</t>
  </si>
  <si>
    <t>25</t>
  </si>
  <si>
    <t>ปราจีนบุรี</t>
  </si>
  <si>
    <t>26</t>
  </si>
  <si>
    <t>นครนายก</t>
  </si>
  <si>
    <t>27</t>
  </si>
  <si>
    <t>สระแก้ว</t>
  </si>
  <si>
    <t>09</t>
  </si>
  <si>
    <t>30</t>
  </si>
  <si>
    <t>นครราชสีมา</t>
  </si>
  <si>
    <t>31</t>
  </si>
  <si>
    <t>บุรีรัมย์</t>
  </si>
  <si>
    <t>32</t>
  </si>
  <si>
    <t>สุรินทร์</t>
  </si>
  <si>
    <t>10</t>
  </si>
  <si>
    <t>33</t>
  </si>
  <si>
    <t>ศรีสะเกษ</t>
  </si>
  <si>
    <t>34</t>
  </si>
  <si>
    <t>อุบลราชธานี</t>
  </si>
  <si>
    <t>35</t>
  </si>
  <si>
    <t>ยโสธร</t>
  </si>
  <si>
    <t>36</t>
  </si>
  <si>
    <t>ชัยภูมิ</t>
  </si>
  <si>
    <t>37</t>
  </si>
  <si>
    <t>อำนาจเจริญ</t>
  </si>
  <si>
    <t>08</t>
  </si>
  <si>
    <t>38</t>
  </si>
  <si>
    <t>บึงกาฬ</t>
  </si>
  <si>
    <t>39</t>
  </si>
  <si>
    <t>หนองบัวลำภู</t>
  </si>
  <si>
    <t>07</t>
  </si>
  <si>
    <t>40</t>
  </si>
  <si>
    <t>ขอนแก่น</t>
  </si>
  <si>
    <t>41</t>
  </si>
  <si>
    <t>อุดรธานี</t>
  </si>
  <si>
    <t>42</t>
  </si>
  <si>
    <t>เลย</t>
  </si>
  <si>
    <t>43</t>
  </si>
  <si>
    <t>หนองคาย</t>
  </si>
  <si>
    <t>44</t>
  </si>
  <si>
    <t>มหาสารคาม</t>
  </si>
  <si>
    <t>45</t>
  </si>
  <si>
    <t>ร้อยเอ็ด</t>
  </si>
  <si>
    <t>46</t>
  </si>
  <si>
    <t>กาฬสินธุ์</t>
  </si>
  <si>
    <t>47</t>
  </si>
  <si>
    <t>สกลนคร</t>
  </si>
  <si>
    <t>48</t>
  </si>
  <si>
    <t>นครพนม</t>
  </si>
  <si>
    <t>49</t>
  </si>
  <si>
    <t>มุกดาหาร</t>
  </si>
  <si>
    <t>01</t>
  </si>
  <si>
    <t>50</t>
  </si>
  <si>
    <t>เชียงใหม่</t>
  </si>
  <si>
    <t>51</t>
  </si>
  <si>
    <t>ลำพูน</t>
  </si>
  <si>
    <t>52</t>
  </si>
  <si>
    <t>ลำปาง</t>
  </si>
  <si>
    <t>02</t>
  </si>
  <si>
    <t>53</t>
  </si>
  <si>
    <t>อุตรดิตถ์</t>
  </si>
  <si>
    <t>54</t>
  </si>
  <si>
    <t>แพร่</t>
  </si>
  <si>
    <t>55</t>
  </si>
  <si>
    <t>น่าน</t>
  </si>
  <si>
    <t>56</t>
  </si>
  <si>
    <t>พะเยา</t>
  </si>
  <si>
    <t>57</t>
  </si>
  <si>
    <t>เชียงราย</t>
  </si>
  <si>
    <t>58</t>
  </si>
  <si>
    <t>แม่ฮ่องสอน</t>
  </si>
  <si>
    <t>60</t>
  </si>
  <si>
    <t>นครสวรรค์</t>
  </si>
  <si>
    <t>61</t>
  </si>
  <si>
    <t>อุทัยธานี</t>
  </si>
  <si>
    <t>62</t>
  </si>
  <si>
    <t>กำแพงเพชร</t>
  </si>
  <si>
    <t>63</t>
  </si>
  <si>
    <t>ตาก</t>
  </si>
  <si>
    <t>64</t>
  </si>
  <si>
    <t>สุโขทัย</t>
  </si>
  <si>
    <t>65</t>
  </si>
  <si>
    <t>พิษณุโลก</t>
  </si>
  <si>
    <t>66</t>
  </si>
  <si>
    <t>พิจิตร</t>
  </si>
  <si>
    <t>67</t>
  </si>
  <si>
    <t>เพชรบูรณ์</t>
  </si>
  <si>
    <t>05</t>
  </si>
  <si>
    <t>70</t>
  </si>
  <si>
    <t>ราชบุรี</t>
  </si>
  <si>
    <t>71</t>
  </si>
  <si>
    <t>กาญจนบุรี</t>
  </si>
  <si>
    <t>72</t>
  </si>
  <si>
    <t>สุพรรณบุรี</t>
  </si>
  <si>
    <t>73</t>
  </si>
  <si>
    <t>นครปฐม</t>
  </si>
  <si>
    <t>74</t>
  </si>
  <si>
    <t>สมุทรสาคร</t>
  </si>
  <si>
    <t>75</t>
  </si>
  <si>
    <t>สมุทรสงคราม</t>
  </si>
  <si>
    <t>76</t>
  </si>
  <si>
    <t>เพชรบุรี</t>
  </si>
  <si>
    <t>77</t>
  </si>
  <si>
    <t>ประจวบคีรีขันธ์</t>
  </si>
  <si>
    <t>80</t>
  </si>
  <si>
    <t>นครศรีธรรมราช</t>
  </si>
  <si>
    <t>81</t>
  </si>
  <si>
    <t>กระบี่</t>
  </si>
  <si>
    <t>82</t>
  </si>
  <si>
    <t>พังงา</t>
  </si>
  <si>
    <t>83</t>
  </si>
  <si>
    <t>ภูเก็ต</t>
  </si>
  <si>
    <t>84</t>
  </si>
  <si>
    <t>สุราษฎร์ธานี</t>
  </si>
  <si>
    <t>85</t>
  </si>
  <si>
    <t>ระนอง</t>
  </si>
  <si>
    <t>86</t>
  </si>
  <si>
    <t>ชุมพร</t>
  </si>
  <si>
    <t>90</t>
  </si>
  <si>
    <t>สงขลา</t>
  </si>
  <si>
    <t>91</t>
  </si>
  <si>
    <t>สตูล</t>
  </si>
  <si>
    <t>92</t>
  </si>
  <si>
    <t>ตรัง</t>
  </si>
  <si>
    <t>93</t>
  </si>
  <si>
    <t>พัทลุง</t>
  </si>
  <si>
    <t>94</t>
  </si>
  <si>
    <t>ปัตตานี</t>
  </si>
  <si>
    <t>95</t>
  </si>
  <si>
    <t>ยะลา</t>
  </si>
  <si>
    <t>96</t>
  </si>
  <si>
    <t>นราธิวาส</t>
  </si>
  <si>
    <t>ALS+ILS</t>
  </si>
  <si>
    <t>Coin</t>
  </si>
  <si>
    <t>BLS+FR</t>
  </si>
  <si>
    <t>รวมทั้งหมด</t>
  </si>
  <si>
    <t>Total Coin</t>
  </si>
  <si>
    <t>รวมเครือข่าย 1</t>
  </si>
  <si>
    <t>รวมเครือข่าย 2</t>
  </si>
  <si>
    <t>รวมเครือข่าย 3</t>
  </si>
  <si>
    <t>รวมเครือข่าย 4</t>
  </si>
  <si>
    <t>รวมเครือข่าย 5</t>
  </si>
  <si>
    <t>รวมเครือข่าย 6</t>
  </si>
  <si>
    <t>รวมเครือข่าย 7</t>
  </si>
  <si>
    <t>รวมเครือข่าย 8</t>
  </si>
  <si>
    <t>รวมเครือข่าย 9</t>
  </si>
  <si>
    <t>รวมเครือข่าย 10</t>
  </si>
  <si>
    <t>รวมเครือข่าย 11</t>
  </si>
  <si>
    <t>รวมเครือข่าย 12</t>
  </si>
  <si>
    <t>กทม</t>
  </si>
  <si>
    <t>Total case</t>
  </si>
  <si>
    <t>Coin : Case</t>
  </si>
  <si>
    <t>ปี 59 ตั้งเป้า</t>
  </si>
  <si>
    <t>จำนวนเข็มเชิดชูเกียรติที่จัดสรรให้แต่ละจังหวัด ปีงบประมาณ 2559</t>
  </si>
  <si>
    <t>ปีงบ 2558</t>
  </si>
  <si>
    <t/>
  </si>
  <si>
    <t>ปี 2557</t>
  </si>
  <si>
    <t>ปี 2558</t>
  </si>
  <si>
    <t>Total</t>
  </si>
  <si>
    <t>1 : 6,070</t>
  </si>
  <si>
    <t>1 : 5,977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</si>
</sst>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color indexed="8"/>
      <name val="Tahoma"/>
      <family val="2"/>
    </font>
    <font>
      <b/>
      <sz val="9"/>
      <color rgb="FFFF0000"/>
      <name val="Tahoma"/>
      <family val="2"/>
    </font>
    <font>
      <sz val="9"/>
      <color indexed="8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theme="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87" fontId="5" fillId="2" borderId="1" xfId="1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187" fontId="4" fillId="2" borderId="1" xfId="1" applyNumberFormat="1" applyFont="1" applyFill="1" applyBorder="1" applyAlignment="1">
      <alignment vertical="center"/>
    </xf>
    <xf numFmtId="187" fontId="5" fillId="2" borderId="0" xfId="1" applyNumberFormat="1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87" fontId="7" fillId="2" borderId="0" xfId="1" applyNumberFormat="1" applyFont="1" applyFill="1" applyAlignment="1">
      <alignment vertical="center"/>
    </xf>
    <xf numFmtId="43" fontId="7" fillId="2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vertical="center"/>
    </xf>
    <xf numFmtId="187" fontId="3" fillId="3" borderId="6" xfId="4" applyNumberFormat="1" applyFont="1" applyFill="1" applyBorder="1" applyAlignment="1">
      <alignment vertical="center"/>
    </xf>
    <xf numFmtId="187" fontId="3" fillId="0" borderId="6" xfId="4" applyNumberFormat="1" applyFont="1" applyFill="1" applyBorder="1" applyAlignment="1">
      <alignment vertical="center"/>
    </xf>
    <xf numFmtId="43" fontId="3" fillId="0" borderId="6" xfId="4" applyNumberFormat="1" applyFont="1" applyFill="1" applyBorder="1" applyAlignment="1">
      <alignment vertical="center"/>
    </xf>
    <xf numFmtId="187" fontId="3" fillId="7" borderId="6" xfId="4" applyNumberFormat="1" applyFont="1" applyFill="1" applyBorder="1" applyAlignment="1">
      <alignment vertical="center"/>
    </xf>
    <xf numFmtId="187" fontId="3" fillId="4" borderId="6" xfId="4" applyNumberFormat="1" applyFont="1" applyFill="1" applyBorder="1" applyAlignment="1">
      <alignment vertical="center"/>
    </xf>
    <xf numFmtId="187" fontId="3" fillId="5" borderId="7" xfId="4" applyNumberFormat="1" applyFont="1" applyFill="1" applyBorder="1" applyAlignment="1">
      <alignment vertical="center"/>
    </xf>
    <xf numFmtId="187" fontId="3" fillId="0" borderId="5" xfId="4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87" fontId="3" fillId="3" borderId="0" xfId="4" applyNumberFormat="1" applyFont="1" applyFill="1" applyBorder="1" applyAlignment="1">
      <alignment vertical="center"/>
    </xf>
    <xf numFmtId="187" fontId="3" fillId="0" borderId="0" xfId="4" applyNumberFormat="1" applyFont="1" applyFill="1" applyBorder="1" applyAlignment="1">
      <alignment vertical="center"/>
    </xf>
    <xf numFmtId="43" fontId="3" fillId="0" borderId="0" xfId="4" applyNumberFormat="1" applyFont="1" applyFill="1" applyBorder="1" applyAlignment="1">
      <alignment vertical="center"/>
    </xf>
    <xf numFmtId="187" fontId="3" fillId="7" borderId="0" xfId="4" applyNumberFormat="1" applyFont="1" applyFill="1" applyBorder="1" applyAlignment="1">
      <alignment vertical="center"/>
    </xf>
    <xf numFmtId="187" fontId="3" fillId="4" borderId="0" xfId="4" applyNumberFormat="1" applyFont="1" applyFill="1" applyBorder="1" applyAlignment="1">
      <alignment vertical="center"/>
    </xf>
    <xf numFmtId="187" fontId="3" fillId="5" borderId="9" xfId="4" applyNumberFormat="1" applyFont="1" applyFill="1" applyBorder="1" applyAlignment="1">
      <alignment vertical="center"/>
    </xf>
    <xf numFmtId="187" fontId="3" fillId="0" borderId="8" xfId="4" applyNumberFormat="1" applyFont="1" applyFill="1" applyBorder="1" applyAlignment="1">
      <alignment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187" fontId="3" fillId="3" borderId="3" xfId="4" applyNumberFormat="1" applyFont="1" applyFill="1" applyBorder="1" applyAlignment="1">
      <alignment vertical="center"/>
    </xf>
    <xf numFmtId="187" fontId="3" fillId="3" borderId="3" xfId="4" applyNumberFormat="1" applyFont="1" applyFill="1" applyBorder="1" applyAlignment="1">
      <alignment horizontal="right" vertical="center"/>
    </xf>
    <xf numFmtId="187" fontId="3" fillId="0" borderId="3" xfId="4" applyNumberFormat="1" applyFont="1" applyFill="1" applyBorder="1" applyAlignment="1">
      <alignment vertical="center"/>
    </xf>
    <xf numFmtId="43" fontId="3" fillId="0" borderId="3" xfId="4" applyNumberFormat="1" applyFont="1" applyFill="1" applyBorder="1" applyAlignment="1">
      <alignment vertical="center"/>
    </xf>
    <xf numFmtId="187" fontId="3" fillId="7" borderId="3" xfId="4" applyNumberFormat="1" applyFont="1" applyFill="1" applyBorder="1" applyAlignment="1">
      <alignment vertical="center"/>
    </xf>
    <xf numFmtId="187" fontId="3" fillId="4" borderId="3" xfId="4" applyNumberFormat="1" applyFont="1" applyFill="1" applyBorder="1" applyAlignment="1">
      <alignment vertical="center"/>
    </xf>
    <xf numFmtId="187" fontId="3" fillId="5" borderId="4" xfId="4" applyNumberFormat="1" applyFont="1" applyFill="1" applyBorder="1" applyAlignment="1">
      <alignment vertical="center"/>
    </xf>
    <xf numFmtId="187" fontId="3" fillId="0" borderId="2" xfId="4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43" fontId="3" fillId="0" borderId="0" xfId="4" applyFont="1" applyFill="1" applyBorder="1" applyAlignment="1">
      <alignment horizontal="center" vertical="center"/>
    </xf>
    <xf numFmtId="187" fontId="3" fillId="0" borderId="0" xfId="0" applyNumberFormat="1" applyFont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8" fillId="8" borderId="2" xfId="3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0" fontId="5" fillId="9" borderId="3" xfId="3" applyFont="1" applyFill="1" applyBorder="1" applyAlignment="1">
      <alignment vertical="center"/>
    </xf>
    <xf numFmtId="187" fontId="5" fillId="9" borderId="3" xfId="4" applyNumberFormat="1" applyFont="1" applyFill="1" applyBorder="1" applyAlignment="1">
      <alignment vertical="center"/>
    </xf>
    <xf numFmtId="187" fontId="5" fillId="9" borderId="4" xfId="4" applyNumberFormat="1" applyFont="1" applyFill="1" applyBorder="1" applyAlignment="1">
      <alignment vertical="center"/>
    </xf>
    <xf numFmtId="187" fontId="5" fillId="9" borderId="2" xfId="4" applyNumberFormat="1" applyFont="1" applyFill="1" applyBorder="1" applyAlignment="1">
      <alignment vertical="center"/>
    </xf>
    <xf numFmtId="0" fontId="3" fillId="8" borderId="3" xfId="2" applyFont="1" applyFill="1" applyBorder="1" applyAlignment="1">
      <alignment vertical="center"/>
    </xf>
    <xf numFmtId="187" fontId="3" fillId="8" borderId="3" xfId="4" applyNumberFormat="1" applyFont="1" applyFill="1" applyBorder="1" applyAlignment="1">
      <alignment vertical="center"/>
    </xf>
    <xf numFmtId="187" fontId="3" fillId="8" borderId="4" xfId="4" applyNumberFormat="1" applyFont="1" applyFill="1" applyBorder="1" applyAlignment="1">
      <alignment vertical="center"/>
    </xf>
    <xf numFmtId="187" fontId="3" fillId="8" borderId="2" xfId="4" applyNumberFormat="1" applyFont="1" applyFill="1" applyBorder="1" applyAlignment="1">
      <alignment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5" fillId="9" borderId="2" xfId="3" applyFont="1" applyFill="1" applyBorder="1" applyAlignment="1">
      <alignment horizontal="center" vertical="center"/>
    </xf>
    <xf numFmtId="0" fontId="3" fillId="8" borderId="2" xfId="2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87" fontId="7" fillId="6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10" borderId="0" xfId="0" applyFont="1" applyFill="1" applyBorder="1" applyAlignment="1">
      <alignment vertical="center"/>
    </xf>
    <xf numFmtId="43" fontId="3" fillId="10" borderId="0" xfId="4" applyFont="1" applyFill="1" applyBorder="1" applyAlignment="1">
      <alignment horizontal="center" vertical="center"/>
    </xf>
    <xf numFmtId="43" fontId="3" fillId="10" borderId="0" xfId="0" applyNumberFormat="1" applyFont="1" applyFill="1" applyBorder="1" applyAlignment="1">
      <alignment vertical="center"/>
    </xf>
    <xf numFmtId="0" fontId="3" fillId="10" borderId="0" xfId="0" applyFont="1" applyFill="1" applyAlignment="1">
      <alignment vertical="center"/>
    </xf>
    <xf numFmtId="187" fontId="3" fillId="10" borderId="0" xfId="0" applyNumberFormat="1" applyFont="1" applyFill="1" applyBorder="1" applyAlignment="1">
      <alignment vertical="center"/>
    </xf>
    <xf numFmtId="187" fontId="3" fillId="10" borderId="0" xfId="0" applyNumberFormat="1" applyFont="1" applyFill="1" applyBorder="1" applyAlignment="1">
      <alignment horizontal="right" vertical="center"/>
    </xf>
    <xf numFmtId="43" fontId="3" fillId="0" borderId="0" xfId="4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87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43" fontId="3" fillId="0" borderId="0" xfId="4" applyFont="1" applyFill="1" applyBorder="1" applyAlignment="1">
      <alignment horizontal="right" vertical="center"/>
    </xf>
    <xf numFmtId="43" fontId="3" fillId="0" borderId="0" xfId="0" applyNumberFormat="1" applyFont="1" applyFill="1" applyAlignment="1">
      <alignment vertical="center"/>
    </xf>
    <xf numFmtId="187" fontId="3" fillId="0" borderId="0" xfId="0" applyNumberFormat="1" applyFont="1" applyFill="1" applyBorder="1" applyAlignment="1">
      <alignment vertical="center"/>
    </xf>
    <xf numFmtId="187" fontId="3" fillId="0" borderId="0" xfId="1" applyNumberFormat="1" applyFont="1" applyFill="1" applyBorder="1" applyAlignment="1">
      <alignment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187" fontId="5" fillId="0" borderId="0" xfId="4" applyNumberFormat="1" applyFont="1" applyFill="1" applyBorder="1" applyAlignment="1">
      <alignment vertical="center"/>
    </xf>
    <xf numFmtId="187" fontId="5" fillId="0" borderId="9" xfId="4" applyNumberFormat="1" applyFont="1" applyFill="1" applyBorder="1" applyAlignment="1">
      <alignment vertical="center"/>
    </xf>
    <xf numFmtId="187" fontId="5" fillId="0" borderId="8" xfId="4" applyNumberFormat="1" applyFont="1" applyFill="1" applyBorder="1" applyAlignment="1">
      <alignment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/>
    </xf>
    <xf numFmtId="187" fontId="5" fillId="0" borderId="6" xfId="4" applyNumberFormat="1" applyFont="1" applyFill="1" applyBorder="1" applyAlignment="1">
      <alignment vertical="center"/>
    </xf>
    <xf numFmtId="187" fontId="5" fillId="0" borderId="7" xfId="4" applyNumberFormat="1" applyFont="1" applyFill="1" applyBorder="1" applyAlignment="1">
      <alignment vertical="center"/>
    </xf>
    <xf numFmtId="187" fontId="5" fillId="0" borderId="5" xfId="4" applyNumberFormat="1" applyFont="1" applyFill="1" applyBorder="1" applyAlignment="1">
      <alignment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vertical="center"/>
    </xf>
    <xf numFmtId="187" fontId="5" fillId="0" borderId="3" xfId="4" applyNumberFormat="1" applyFont="1" applyFill="1" applyBorder="1" applyAlignment="1">
      <alignment vertical="center"/>
    </xf>
    <xf numFmtId="187" fontId="5" fillId="0" borderId="4" xfId="4" applyNumberFormat="1" applyFont="1" applyFill="1" applyBorder="1" applyAlignment="1">
      <alignment vertical="center"/>
    </xf>
    <xf numFmtId="187" fontId="5" fillId="0" borderId="2" xfId="4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right" vertical="center"/>
    </xf>
  </cellXfs>
  <cellStyles count="5">
    <cellStyle name="Comma" xfId="1" builtinId="3"/>
    <cellStyle name="Comma 3" xfId="4"/>
    <cellStyle name="Normal" xfId="0" builtinId="0"/>
    <cellStyle name="Normal 4" xfId="2"/>
    <cellStyle name="Normal_ไฟล์ตั้งต้น" xfId="3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workbookViewId="0">
      <pane ySplit="3" topLeftCell="A4" activePane="bottomLeft" state="frozen"/>
      <selection pane="bottomLeft" activeCell="K20" sqref="K20"/>
    </sheetView>
  </sheetViews>
  <sheetFormatPr defaultColWidth="8.875" defaultRowHeight="13.15" customHeight="1" x14ac:dyDescent="0.2"/>
  <cols>
    <col min="1" max="2" width="12.5" style="2" bestFit="1" customWidth="1"/>
    <col min="3" max="3" width="12.5" style="6" bestFit="1" customWidth="1"/>
    <col min="4" max="7" width="12.75" style="9" customWidth="1"/>
    <col min="8" max="8" width="14.875" style="9" bestFit="1" customWidth="1"/>
    <col min="9" max="9" width="10.625" style="9" customWidth="1"/>
    <col min="10" max="10" width="8.5" style="6" customWidth="1"/>
    <col min="11" max="16384" width="8.875" style="6"/>
  </cols>
  <sheetData>
    <row r="1" spans="1:9" s="1" customFormat="1" ht="13.1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</row>
    <row r="2" spans="1:9" s="1" customFormat="1" ht="13.15" customHeight="1" x14ac:dyDescent="0.2">
      <c r="A2" s="11"/>
      <c r="B2" s="11"/>
      <c r="C2" s="11"/>
      <c r="D2" s="11"/>
      <c r="E2" s="11"/>
      <c r="F2" s="11"/>
      <c r="G2" s="11"/>
      <c r="H2" s="11"/>
      <c r="I2" s="11"/>
    </row>
    <row r="3" spans="1:9" s="2" customFormat="1" ht="13.15" customHeight="1" x14ac:dyDescent="0.2">
      <c r="A3" s="70" t="s">
        <v>1</v>
      </c>
      <c r="B3" s="70" t="s">
        <v>2</v>
      </c>
      <c r="C3" s="70" t="s">
        <v>3</v>
      </c>
      <c r="D3" s="71" t="s">
        <v>4</v>
      </c>
      <c r="E3" s="71" t="s">
        <v>7</v>
      </c>
      <c r="F3" s="71" t="s">
        <v>5</v>
      </c>
      <c r="G3" s="71" t="s">
        <v>6</v>
      </c>
      <c r="H3" s="71" t="s">
        <v>9</v>
      </c>
      <c r="I3" s="71" t="s">
        <v>8</v>
      </c>
    </row>
    <row r="4" spans="1:9" ht="13.15" customHeight="1" x14ac:dyDescent="0.2">
      <c r="A4" s="104" t="s">
        <v>91</v>
      </c>
      <c r="B4" s="3" t="s">
        <v>92</v>
      </c>
      <c r="C4" s="4" t="s">
        <v>93</v>
      </c>
      <c r="D4" s="5">
        <v>6994</v>
      </c>
      <c r="E4" s="5">
        <v>14</v>
      </c>
      <c r="F4" s="5">
        <v>7291</v>
      </c>
      <c r="G4" s="5">
        <v>18183</v>
      </c>
      <c r="H4" s="5">
        <f>SUM(D4:G4)</f>
        <v>32482</v>
      </c>
      <c r="I4" s="5">
        <v>8</v>
      </c>
    </row>
    <row r="5" spans="1:9" ht="13.15" customHeight="1" x14ac:dyDescent="0.2">
      <c r="A5" s="105"/>
      <c r="B5" s="3" t="s">
        <v>94</v>
      </c>
      <c r="C5" s="4" t="s">
        <v>95</v>
      </c>
      <c r="D5" s="5">
        <v>1034</v>
      </c>
      <c r="E5" s="5">
        <v>1576</v>
      </c>
      <c r="F5" s="5">
        <v>334</v>
      </c>
      <c r="G5" s="5">
        <v>9111</v>
      </c>
      <c r="H5" s="5">
        <f t="shared" ref="H5:H11" si="0">SUM(D5:G5)</f>
        <v>12055</v>
      </c>
      <c r="I5" s="5"/>
    </row>
    <row r="6" spans="1:9" ht="13.15" customHeight="1" x14ac:dyDescent="0.2">
      <c r="A6" s="105"/>
      <c r="B6" s="3" t="s">
        <v>96</v>
      </c>
      <c r="C6" s="4" t="s">
        <v>97</v>
      </c>
      <c r="D6" s="5">
        <v>4052</v>
      </c>
      <c r="E6" s="5"/>
      <c r="F6" s="5">
        <v>5814</v>
      </c>
      <c r="G6" s="5">
        <v>3569</v>
      </c>
      <c r="H6" s="5">
        <f t="shared" si="0"/>
        <v>13435</v>
      </c>
      <c r="I6" s="5">
        <v>1</v>
      </c>
    </row>
    <row r="7" spans="1:9" ht="13.15" customHeight="1" x14ac:dyDescent="0.2">
      <c r="A7" s="105"/>
      <c r="B7" s="3" t="s">
        <v>101</v>
      </c>
      <c r="C7" s="4" t="s">
        <v>102</v>
      </c>
      <c r="D7" s="5">
        <v>1334</v>
      </c>
      <c r="E7" s="5">
        <v>187</v>
      </c>
      <c r="F7" s="5">
        <v>1888</v>
      </c>
      <c r="G7" s="5">
        <v>3526</v>
      </c>
      <c r="H7" s="5">
        <f t="shared" si="0"/>
        <v>6935</v>
      </c>
      <c r="I7" s="5">
        <v>3</v>
      </c>
    </row>
    <row r="8" spans="1:9" ht="13.15" customHeight="1" x14ac:dyDescent="0.2">
      <c r="A8" s="105"/>
      <c r="B8" s="3" t="s">
        <v>103</v>
      </c>
      <c r="C8" s="4" t="s">
        <v>104</v>
      </c>
      <c r="D8" s="5">
        <v>1800</v>
      </c>
      <c r="E8" s="5"/>
      <c r="F8" s="5">
        <v>2022</v>
      </c>
      <c r="G8" s="5">
        <v>13082</v>
      </c>
      <c r="H8" s="5">
        <f t="shared" si="0"/>
        <v>16904</v>
      </c>
      <c r="I8" s="5"/>
    </row>
    <row r="9" spans="1:9" ht="13.15" customHeight="1" x14ac:dyDescent="0.2">
      <c r="A9" s="105"/>
      <c r="B9" s="3" t="s">
        <v>105</v>
      </c>
      <c r="C9" s="4" t="s">
        <v>106</v>
      </c>
      <c r="D9" s="5">
        <v>2602</v>
      </c>
      <c r="E9" s="5"/>
      <c r="F9" s="5">
        <v>2900</v>
      </c>
      <c r="G9" s="5">
        <v>4905</v>
      </c>
      <c r="H9" s="5">
        <f t="shared" si="0"/>
        <v>10407</v>
      </c>
      <c r="I9" s="5"/>
    </row>
    <row r="10" spans="1:9" ht="13.15" customHeight="1" x14ac:dyDescent="0.2">
      <c r="A10" s="105"/>
      <c r="B10" s="3" t="s">
        <v>107</v>
      </c>
      <c r="C10" s="4" t="s">
        <v>108</v>
      </c>
      <c r="D10" s="5">
        <v>5168</v>
      </c>
      <c r="E10" s="5">
        <v>4</v>
      </c>
      <c r="F10" s="5">
        <v>7231</v>
      </c>
      <c r="G10" s="5">
        <v>9236</v>
      </c>
      <c r="H10" s="5">
        <f t="shared" si="0"/>
        <v>21639</v>
      </c>
      <c r="I10" s="5">
        <v>1</v>
      </c>
    </row>
    <row r="11" spans="1:9" ht="13.15" customHeight="1" x14ac:dyDescent="0.2">
      <c r="A11" s="106"/>
      <c r="B11" s="3" t="s">
        <v>109</v>
      </c>
      <c r="C11" s="4" t="s">
        <v>110</v>
      </c>
      <c r="D11" s="5">
        <v>1718</v>
      </c>
      <c r="E11" s="5">
        <v>2</v>
      </c>
      <c r="F11" s="5">
        <v>398</v>
      </c>
      <c r="G11" s="5">
        <v>763</v>
      </c>
      <c r="H11" s="5">
        <f t="shared" si="0"/>
        <v>2881</v>
      </c>
      <c r="I11" s="5"/>
    </row>
    <row r="12" spans="1:9" ht="13.15" customHeight="1" x14ac:dyDescent="0.2">
      <c r="A12" s="10"/>
      <c r="B12" s="10"/>
      <c r="C12" s="7"/>
      <c r="D12" s="8">
        <f>SUM(D4:D11)</f>
        <v>24702</v>
      </c>
      <c r="E12" s="8">
        <f t="shared" ref="E12:I12" si="1">SUM(E4:E11)</f>
        <v>1783</v>
      </c>
      <c r="F12" s="8">
        <f t="shared" si="1"/>
        <v>27878</v>
      </c>
      <c r="G12" s="8">
        <f t="shared" si="1"/>
        <v>62375</v>
      </c>
      <c r="H12" s="8">
        <f t="shared" si="1"/>
        <v>116738</v>
      </c>
      <c r="I12" s="8">
        <f t="shared" si="1"/>
        <v>13</v>
      </c>
    </row>
    <row r="13" spans="1:9" ht="13.15" customHeight="1" x14ac:dyDescent="0.2">
      <c r="A13" s="104" t="s">
        <v>98</v>
      </c>
      <c r="B13" s="3" t="s">
        <v>99</v>
      </c>
      <c r="C13" s="4" t="s">
        <v>100</v>
      </c>
      <c r="D13" s="5">
        <v>1172</v>
      </c>
      <c r="E13" s="5">
        <v>644</v>
      </c>
      <c r="F13" s="5">
        <v>3200</v>
      </c>
      <c r="G13" s="5">
        <v>7874</v>
      </c>
      <c r="H13" s="5">
        <f>SUM(D13:G13)</f>
        <v>12890</v>
      </c>
      <c r="I13" s="5"/>
    </row>
    <row r="14" spans="1:9" ht="13.15" customHeight="1" x14ac:dyDescent="0.2">
      <c r="A14" s="105"/>
      <c r="B14" s="3" t="s">
        <v>117</v>
      </c>
      <c r="C14" s="4" t="s">
        <v>118</v>
      </c>
      <c r="D14" s="5">
        <v>1065</v>
      </c>
      <c r="E14" s="5">
        <v>108</v>
      </c>
      <c r="F14" s="5">
        <v>787</v>
      </c>
      <c r="G14" s="5">
        <v>3769</v>
      </c>
      <c r="H14" s="5">
        <f t="shared" ref="H14:H17" si="2">SUM(D14:G14)</f>
        <v>5729</v>
      </c>
      <c r="I14" s="5">
        <v>1</v>
      </c>
    </row>
    <row r="15" spans="1:9" ht="13.15" customHeight="1" x14ac:dyDescent="0.2">
      <c r="A15" s="105"/>
      <c r="B15" s="3" t="s">
        <v>119</v>
      </c>
      <c r="C15" s="4" t="s">
        <v>120</v>
      </c>
      <c r="D15" s="5">
        <v>1361</v>
      </c>
      <c r="E15" s="5"/>
      <c r="F15" s="5">
        <v>2652</v>
      </c>
      <c r="G15" s="5">
        <v>992</v>
      </c>
      <c r="H15" s="5">
        <f t="shared" si="2"/>
        <v>5005</v>
      </c>
      <c r="I15" s="5"/>
    </row>
    <row r="16" spans="1:9" ht="13.15" customHeight="1" x14ac:dyDescent="0.2">
      <c r="A16" s="105"/>
      <c r="B16" s="3" t="s">
        <v>121</v>
      </c>
      <c r="C16" s="4" t="s">
        <v>122</v>
      </c>
      <c r="D16" s="5">
        <v>2430</v>
      </c>
      <c r="E16" s="5">
        <v>18</v>
      </c>
      <c r="F16" s="5">
        <v>588</v>
      </c>
      <c r="G16" s="5">
        <v>6976</v>
      </c>
      <c r="H16" s="5">
        <f t="shared" si="2"/>
        <v>10012</v>
      </c>
      <c r="I16" s="5">
        <v>9</v>
      </c>
    </row>
    <row r="17" spans="1:9" ht="13.15" customHeight="1" x14ac:dyDescent="0.2">
      <c r="A17" s="106"/>
      <c r="B17" s="3" t="s">
        <v>125</v>
      </c>
      <c r="C17" s="4" t="s">
        <v>126</v>
      </c>
      <c r="D17" s="5">
        <v>3177</v>
      </c>
      <c r="E17" s="5">
        <v>730</v>
      </c>
      <c r="F17" s="5">
        <v>11613</v>
      </c>
      <c r="G17" s="5">
        <v>6888</v>
      </c>
      <c r="H17" s="5">
        <f t="shared" si="2"/>
        <v>22408</v>
      </c>
      <c r="I17" s="5">
        <v>12</v>
      </c>
    </row>
    <row r="18" spans="1:9" ht="13.15" customHeight="1" x14ac:dyDescent="0.2">
      <c r="A18" s="10"/>
      <c r="B18" s="10"/>
      <c r="C18" s="7"/>
      <c r="D18" s="8">
        <f t="shared" ref="D18:H18" si="3">SUM(D13:D17)</f>
        <v>9205</v>
      </c>
      <c r="E18" s="8">
        <f t="shared" si="3"/>
        <v>1500</v>
      </c>
      <c r="F18" s="8">
        <f t="shared" si="3"/>
        <v>18840</v>
      </c>
      <c r="G18" s="8">
        <f t="shared" si="3"/>
        <v>26499</v>
      </c>
      <c r="H18" s="8">
        <f t="shared" si="3"/>
        <v>56044</v>
      </c>
      <c r="I18" s="8">
        <f>SUM(I13:I17)</f>
        <v>22</v>
      </c>
    </row>
    <row r="19" spans="1:9" ht="13.15" customHeight="1" x14ac:dyDescent="0.2">
      <c r="A19" s="104" t="s">
        <v>26</v>
      </c>
      <c r="B19" s="3" t="s">
        <v>27</v>
      </c>
      <c r="C19" s="4" t="s">
        <v>28</v>
      </c>
      <c r="D19" s="5">
        <v>1629</v>
      </c>
      <c r="E19" s="5">
        <v>105</v>
      </c>
      <c r="F19" s="5">
        <v>2434</v>
      </c>
      <c r="G19" s="5">
        <v>2267</v>
      </c>
      <c r="H19" s="5">
        <f>SUM(D19:G19)</f>
        <v>6435</v>
      </c>
      <c r="I19" s="5"/>
    </row>
    <row r="20" spans="1:9" ht="13.15" customHeight="1" x14ac:dyDescent="0.2">
      <c r="A20" s="105"/>
      <c r="B20" s="3" t="s">
        <v>111</v>
      </c>
      <c r="C20" s="4" t="s">
        <v>112</v>
      </c>
      <c r="D20" s="5">
        <v>4693</v>
      </c>
      <c r="E20" s="5"/>
      <c r="F20" s="5">
        <v>5471</v>
      </c>
      <c r="G20" s="5">
        <v>3923</v>
      </c>
      <c r="H20" s="5">
        <f t="shared" ref="H20:H23" si="4">SUM(D20:G20)</f>
        <v>14087</v>
      </c>
      <c r="I20" s="5">
        <v>1</v>
      </c>
    </row>
    <row r="21" spans="1:9" ht="13.15" customHeight="1" x14ac:dyDescent="0.2">
      <c r="A21" s="105"/>
      <c r="B21" s="3" t="s">
        <v>113</v>
      </c>
      <c r="C21" s="4" t="s">
        <v>114</v>
      </c>
      <c r="D21" s="5">
        <v>828</v>
      </c>
      <c r="E21" s="5"/>
      <c r="F21" s="5">
        <v>1356</v>
      </c>
      <c r="G21" s="5">
        <v>4505</v>
      </c>
      <c r="H21" s="5">
        <f t="shared" si="4"/>
        <v>6689</v>
      </c>
      <c r="I21" s="5"/>
    </row>
    <row r="22" spans="1:9" ht="13.15" customHeight="1" x14ac:dyDescent="0.2">
      <c r="A22" s="105"/>
      <c r="B22" s="3" t="s">
        <v>115</v>
      </c>
      <c r="C22" s="4" t="s">
        <v>116</v>
      </c>
      <c r="D22" s="5">
        <v>1009</v>
      </c>
      <c r="E22" s="5"/>
      <c r="F22" s="5">
        <v>154</v>
      </c>
      <c r="G22" s="5">
        <v>4097</v>
      </c>
      <c r="H22" s="5">
        <f t="shared" si="4"/>
        <v>5260</v>
      </c>
      <c r="I22" s="5"/>
    </row>
    <row r="23" spans="1:9" ht="13.15" customHeight="1" x14ac:dyDescent="0.2">
      <c r="A23" s="106"/>
      <c r="B23" s="3" t="s">
        <v>123</v>
      </c>
      <c r="C23" s="4" t="s">
        <v>124</v>
      </c>
      <c r="D23" s="5">
        <v>1087</v>
      </c>
      <c r="E23" s="5">
        <v>2</v>
      </c>
      <c r="F23" s="5">
        <v>1</v>
      </c>
      <c r="G23" s="5">
        <v>11116</v>
      </c>
      <c r="H23" s="5">
        <f t="shared" si="4"/>
        <v>12206</v>
      </c>
      <c r="I23" s="5"/>
    </row>
    <row r="24" spans="1:9" ht="13.15" customHeight="1" x14ac:dyDescent="0.2">
      <c r="A24" s="3"/>
      <c r="B24" s="3"/>
      <c r="C24" s="4"/>
      <c r="D24" s="8">
        <f t="shared" ref="D24" si="5">SUM(D19:D23)</f>
        <v>9246</v>
      </c>
      <c r="E24" s="8">
        <f t="shared" ref="E24" si="6">SUM(E19:E23)</f>
        <v>107</v>
      </c>
      <c r="F24" s="8">
        <f t="shared" ref="F24" si="7">SUM(F19:F23)</f>
        <v>9416</v>
      </c>
      <c r="G24" s="8">
        <f t="shared" ref="G24" si="8">SUM(G19:G23)</f>
        <v>25908</v>
      </c>
      <c r="H24" s="8">
        <f t="shared" ref="H24" si="9">SUM(H19:H23)</f>
        <v>44677</v>
      </c>
      <c r="I24" s="8">
        <f>SUM(I19:I23)</f>
        <v>1</v>
      </c>
    </row>
    <row r="25" spans="1:9" ht="13.15" customHeight="1" x14ac:dyDescent="0.2">
      <c r="A25" s="104" t="s">
        <v>13</v>
      </c>
      <c r="B25" s="3" t="s">
        <v>14</v>
      </c>
      <c r="C25" s="4" t="s">
        <v>15</v>
      </c>
      <c r="D25" s="5">
        <v>2214</v>
      </c>
      <c r="E25" s="5">
        <v>4</v>
      </c>
      <c r="F25" s="5">
        <v>490</v>
      </c>
      <c r="G25" s="5">
        <v>9255</v>
      </c>
      <c r="H25" s="5">
        <f>SUM(D25:G25)</f>
        <v>11963</v>
      </c>
      <c r="I25" s="5">
        <v>194</v>
      </c>
    </row>
    <row r="26" spans="1:9" ht="13.15" customHeight="1" x14ac:dyDescent="0.2">
      <c r="A26" s="105"/>
      <c r="B26" s="3" t="s">
        <v>16</v>
      </c>
      <c r="C26" s="4" t="s">
        <v>17</v>
      </c>
      <c r="D26" s="5">
        <v>2001</v>
      </c>
      <c r="E26" s="5">
        <v>1</v>
      </c>
      <c r="F26" s="5">
        <v>4044</v>
      </c>
      <c r="G26" s="5">
        <v>5012</v>
      </c>
      <c r="H26" s="5">
        <f t="shared" ref="H26:H88" si="10">SUM(D26:G26)</f>
        <v>11058</v>
      </c>
      <c r="I26" s="5">
        <v>5</v>
      </c>
    </row>
    <row r="27" spans="1:9" ht="13.15" customHeight="1" x14ac:dyDescent="0.2">
      <c r="A27" s="105"/>
      <c r="B27" s="3" t="s">
        <v>18</v>
      </c>
      <c r="C27" s="4" t="s">
        <v>19</v>
      </c>
      <c r="D27" s="5">
        <v>3946</v>
      </c>
      <c r="E27" s="5">
        <v>71</v>
      </c>
      <c r="F27" s="5">
        <v>191</v>
      </c>
      <c r="G27" s="5">
        <v>1808</v>
      </c>
      <c r="H27" s="5">
        <f t="shared" si="10"/>
        <v>6016</v>
      </c>
      <c r="I27" s="5"/>
    </row>
    <row r="28" spans="1:9" ht="13.15" customHeight="1" x14ac:dyDescent="0.2">
      <c r="A28" s="105"/>
      <c r="B28" s="3" t="s">
        <v>20</v>
      </c>
      <c r="C28" s="4" t="s">
        <v>21</v>
      </c>
      <c r="D28" s="5">
        <v>1177</v>
      </c>
      <c r="E28" s="5"/>
      <c r="F28" s="5">
        <v>1570</v>
      </c>
      <c r="G28" s="5">
        <v>1347</v>
      </c>
      <c r="H28" s="5">
        <f t="shared" si="10"/>
        <v>4094</v>
      </c>
      <c r="I28" s="5"/>
    </row>
    <row r="29" spans="1:9" ht="13.15" customHeight="1" x14ac:dyDescent="0.2">
      <c r="A29" s="105"/>
      <c r="B29" s="3" t="s">
        <v>22</v>
      </c>
      <c r="C29" s="4" t="s">
        <v>23</v>
      </c>
      <c r="D29" s="5">
        <v>730</v>
      </c>
      <c r="E29" s="5">
        <v>590</v>
      </c>
      <c r="F29" s="5">
        <v>553</v>
      </c>
      <c r="G29" s="5">
        <v>7685</v>
      </c>
      <c r="H29" s="5">
        <f t="shared" si="10"/>
        <v>9558</v>
      </c>
      <c r="I29" s="5"/>
    </row>
    <row r="30" spans="1:9" ht="13.15" customHeight="1" x14ac:dyDescent="0.2">
      <c r="A30" s="105"/>
      <c r="B30" s="3" t="s">
        <v>24</v>
      </c>
      <c r="C30" s="4" t="s">
        <v>25</v>
      </c>
      <c r="D30" s="5">
        <v>714</v>
      </c>
      <c r="E30" s="5">
        <v>230</v>
      </c>
      <c r="F30" s="5">
        <v>1464</v>
      </c>
      <c r="G30" s="5">
        <v>1728</v>
      </c>
      <c r="H30" s="5">
        <f t="shared" si="10"/>
        <v>4136</v>
      </c>
      <c r="I30" s="5">
        <v>3</v>
      </c>
    </row>
    <row r="31" spans="1:9" ht="13.15" customHeight="1" x14ac:dyDescent="0.2">
      <c r="A31" s="105"/>
      <c r="B31" s="3" t="s">
        <v>29</v>
      </c>
      <c r="C31" s="4" t="s">
        <v>30</v>
      </c>
      <c r="D31" s="5">
        <v>4641</v>
      </c>
      <c r="E31" s="5">
        <v>30</v>
      </c>
      <c r="F31" s="5">
        <v>1646</v>
      </c>
      <c r="G31" s="5">
        <v>3439</v>
      </c>
      <c r="H31" s="5">
        <f t="shared" si="10"/>
        <v>9756</v>
      </c>
      <c r="I31" s="5"/>
    </row>
    <row r="32" spans="1:9" ht="13.15" customHeight="1" x14ac:dyDescent="0.2">
      <c r="A32" s="106"/>
      <c r="B32" s="3" t="s">
        <v>43</v>
      </c>
      <c r="C32" s="4" t="s">
        <v>44</v>
      </c>
      <c r="D32" s="5">
        <v>693</v>
      </c>
      <c r="E32" s="5">
        <v>9</v>
      </c>
      <c r="F32" s="5">
        <v>93</v>
      </c>
      <c r="G32" s="5">
        <v>6362</v>
      </c>
      <c r="H32" s="5">
        <f t="shared" si="10"/>
        <v>7157</v>
      </c>
      <c r="I32" s="5"/>
    </row>
    <row r="33" spans="1:9" ht="13.15" customHeight="1" x14ac:dyDescent="0.2">
      <c r="A33" s="3"/>
      <c r="B33" s="3"/>
      <c r="C33" s="4"/>
      <c r="D33" s="8">
        <f>SUM(D25:D32)</f>
        <v>16116</v>
      </c>
      <c r="E33" s="8">
        <f t="shared" ref="E33:I33" si="11">SUM(E25:E32)</f>
        <v>935</v>
      </c>
      <c r="F33" s="8">
        <f t="shared" si="11"/>
        <v>10051</v>
      </c>
      <c r="G33" s="8">
        <f t="shared" si="11"/>
        <v>36636</v>
      </c>
      <c r="H33" s="8">
        <f t="shared" si="11"/>
        <v>63738</v>
      </c>
      <c r="I33" s="8">
        <f t="shared" si="11"/>
        <v>202</v>
      </c>
    </row>
    <row r="34" spans="1:9" ht="13.15" customHeight="1" x14ac:dyDescent="0.2">
      <c r="A34" s="104" t="s">
        <v>127</v>
      </c>
      <c r="B34" s="3" t="s">
        <v>128</v>
      </c>
      <c r="C34" s="4" t="s">
        <v>129</v>
      </c>
      <c r="D34" s="5">
        <v>2543</v>
      </c>
      <c r="E34" s="5">
        <v>570</v>
      </c>
      <c r="F34" s="5">
        <v>8233</v>
      </c>
      <c r="G34" s="5">
        <v>3330</v>
      </c>
      <c r="H34" s="5">
        <f t="shared" si="10"/>
        <v>14676</v>
      </c>
      <c r="I34" s="5"/>
    </row>
    <row r="35" spans="1:9" ht="13.15" customHeight="1" x14ac:dyDescent="0.2">
      <c r="A35" s="105"/>
      <c r="B35" s="3" t="s">
        <v>130</v>
      </c>
      <c r="C35" s="4" t="s">
        <v>131</v>
      </c>
      <c r="D35" s="5">
        <v>2485</v>
      </c>
      <c r="E35" s="5">
        <v>61</v>
      </c>
      <c r="F35" s="5">
        <v>2833</v>
      </c>
      <c r="G35" s="5">
        <v>8710</v>
      </c>
      <c r="H35" s="5">
        <f t="shared" si="10"/>
        <v>14089</v>
      </c>
      <c r="I35" s="5">
        <v>5</v>
      </c>
    </row>
    <row r="36" spans="1:9" ht="13.15" customHeight="1" x14ac:dyDescent="0.2">
      <c r="A36" s="105"/>
      <c r="B36" s="3" t="s">
        <v>132</v>
      </c>
      <c r="C36" s="4" t="s">
        <v>133</v>
      </c>
      <c r="D36" s="5">
        <v>1449</v>
      </c>
      <c r="E36" s="5">
        <v>1</v>
      </c>
      <c r="F36" s="5">
        <v>221</v>
      </c>
      <c r="G36" s="5">
        <v>4125</v>
      </c>
      <c r="H36" s="5">
        <f t="shared" si="10"/>
        <v>5796</v>
      </c>
      <c r="I36" s="5"/>
    </row>
    <row r="37" spans="1:9" ht="13.15" customHeight="1" x14ac:dyDescent="0.2">
      <c r="A37" s="105"/>
      <c r="B37" s="3" t="s">
        <v>134</v>
      </c>
      <c r="C37" s="4" t="s">
        <v>135</v>
      </c>
      <c r="D37" s="5">
        <v>1452</v>
      </c>
      <c r="E37" s="5">
        <v>193</v>
      </c>
      <c r="F37" s="5">
        <v>113</v>
      </c>
      <c r="G37" s="5">
        <v>5626</v>
      </c>
      <c r="H37" s="5">
        <f t="shared" si="10"/>
        <v>7384</v>
      </c>
      <c r="I37" s="5"/>
    </row>
    <row r="38" spans="1:9" ht="13.15" customHeight="1" x14ac:dyDescent="0.2">
      <c r="A38" s="105"/>
      <c r="B38" s="3" t="s">
        <v>136</v>
      </c>
      <c r="C38" s="4" t="s">
        <v>137</v>
      </c>
      <c r="D38" s="5">
        <v>3638</v>
      </c>
      <c r="E38" s="5">
        <v>99</v>
      </c>
      <c r="F38" s="5">
        <v>7392</v>
      </c>
      <c r="G38" s="5">
        <v>4245</v>
      </c>
      <c r="H38" s="5">
        <f t="shared" si="10"/>
        <v>15374</v>
      </c>
      <c r="I38" s="5"/>
    </row>
    <row r="39" spans="1:9" ht="13.15" customHeight="1" x14ac:dyDescent="0.2">
      <c r="A39" s="105"/>
      <c r="B39" s="3" t="s">
        <v>138</v>
      </c>
      <c r="C39" s="4" t="s">
        <v>139</v>
      </c>
      <c r="D39" s="5">
        <v>378</v>
      </c>
      <c r="E39" s="5">
        <v>3</v>
      </c>
      <c r="F39" s="5">
        <v>4327</v>
      </c>
      <c r="G39" s="5">
        <v>971</v>
      </c>
      <c r="H39" s="5">
        <f t="shared" si="10"/>
        <v>5679</v>
      </c>
      <c r="I39" s="5"/>
    </row>
    <row r="40" spans="1:9" ht="13.15" customHeight="1" x14ac:dyDescent="0.2">
      <c r="A40" s="105"/>
      <c r="B40" s="3" t="s">
        <v>140</v>
      </c>
      <c r="C40" s="4" t="s">
        <v>141</v>
      </c>
      <c r="D40" s="5">
        <v>1998</v>
      </c>
      <c r="E40" s="5">
        <v>1</v>
      </c>
      <c r="F40" s="5">
        <v>3290</v>
      </c>
      <c r="G40" s="5">
        <v>1578</v>
      </c>
      <c r="H40" s="5">
        <f t="shared" si="10"/>
        <v>6867</v>
      </c>
      <c r="I40" s="5"/>
    </row>
    <row r="41" spans="1:9" ht="13.15" customHeight="1" x14ac:dyDescent="0.2">
      <c r="A41" s="106"/>
      <c r="B41" s="3" t="s">
        <v>142</v>
      </c>
      <c r="C41" s="4" t="s">
        <v>143</v>
      </c>
      <c r="D41" s="5">
        <v>1464</v>
      </c>
      <c r="E41" s="5"/>
      <c r="F41" s="5">
        <v>2006</v>
      </c>
      <c r="G41" s="5">
        <v>12576</v>
      </c>
      <c r="H41" s="5">
        <f t="shared" si="10"/>
        <v>16046</v>
      </c>
      <c r="I41" s="5"/>
    </row>
    <row r="42" spans="1:9" ht="13.15" customHeight="1" x14ac:dyDescent="0.2">
      <c r="A42" s="3"/>
      <c r="B42" s="3"/>
      <c r="C42" s="4"/>
      <c r="D42" s="8">
        <f>SUM(D34:D41)</f>
        <v>15407</v>
      </c>
      <c r="E42" s="8">
        <f t="shared" ref="E42:I42" si="12">SUM(E34:E41)</f>
        <v>928</v>
      </c>
      <c r="F42" s="8">
        <f t="shared" si="12"/>
        <v>28415</v>
      </c>
      <c r="G42" s="8">
        <f t="shared" si="12"/>
        <v>41161</v>
      </c>
      <c r="H42" s="8">
        <f t="shared" si="12"/>
        <v>85911</v>
      </c>
      <c r="I42" s="8">
        <f t="shared" si="12"/>
        <v>5</v>
      </c>
    </row>
    <row r="43" spans="1:9" ht="13.15" customHeight="1" x14ac:dyDescent="0.2">
      <c r="A43" s="104" t="s">
        <v>10</v>
      </c>
      <c r="B43" s="3" t="s">
        <v>11</v>
      </c>
      <c r="C43" s="4" t="s">
        <v>12</v>
      </c>
      <c r="D43" s="5">
        <v>4003</v>
      </c>
      <c r="E43" s="5">
        <v>35</v>
      </c>
      <c r="F43" s="5">
        <v>126</v>
      </c>
      <c r="G43" s="5">
        <v>6477</v>
      </c>
      <c r="H43" s="5">
        <f t="shared" si="10"/>
        <v>10641</v>
      </c>
      <c r="I43" s="5">
        <v>16</v>
      </c>
    </row>
    <row r="44" spans="1:9" ht="13.15" customHeight="1" x14ac:dyDescent="0.2">
      <c r="A44" s="105"/>
      <c r="B44" s="3" t="s">
        <v>31</v>
      </c>
      <c r="C44" s="4" t="s">
        <v>32</v>
      </c>
      <c r="D44" s="5">
        <v>2393</v>
      </c>
      <c r="E44" s="5">
        <v>378</v>
      </c>
      <c r="F44" s="5">
        <v>99</v>
      </c>
      <c r="G44" s="5">
        <v>24711</v>
      </c>
      <c r="H44" s="5">
        <f t="shared" si="10"/>
        <v>27581</v>
      </c>
      <c r="I44" s="5"/>
    </row>
    <row r="45" spans="1:9" ht="13.15" customHeight="1" x14ac:dyDescent="0.2">
      <c r="A45" s="105"/>
      <c r="B45" s="3" t="s">
        <v>33</v>
      </c>
      <c r="C45" s="4" t="s">
        <v>34</v>
      </c>
      <c r="D45" s="5">
        <v>1677</v>
      </c>
      <c r="E45" s="5">
        <v>28</v>
      </c>
      <c r="F45" s="5">
        <v>1</v>
      </c>
      <c r="G45" s="5">
        <v>6846</v>
      </c>
      <c r="H45" s="5">
        <f t="shared" si="10"/>
        <v>8552</v>
      </c>
      <c r="I45" s="5">
        <v>6</v>
      </c>
    </row>
    <row r="46" spans="1:9" ht="13.15" customHeight="1" x14ac:dyDescent="0.2">
      <c r="A46" s="105"/>
      <c r="B46" s="3" t="s">
        <v>35</v>
      </c>
      <c r="C46" s="4" t="s">
        <v>36</v>
      </c>
      <c r="D46" s="5">
        <v>2124</v>
      </c>
      <c r="E46" s="5"/>
      <c r="F46" s="5"/>
      <c r="G46" s="5">
        <v>6397</v>
      </c>
      <c r="H46" s="5">
        <f t="shared" si="10"/>
        <v>8521</v>
      </c>
      <c r="I46" s="5"/>
    </row>
    <row r="47" spans="1:9" ht="13.15" customHeight="1" x14ac:dyDescent="0.2">
      <c r="A47" s="105"/>
      <c r="B47" s="3" t="s">
        <v>37</v>
      </c>
      <c r="C47" s="4" t="s">
        <v>38</v>
      </c>
      <c r="D47" s="5">
        <v>676</v>
      </c>
      <c r="E47" s="5"/>
      <c r="F47" s="5">
        <v>42</v>
      </c>
      <c r="G47" s="5">
        <v>2503</v>
      </c>
      <c r="H47" s="5">
        <f t="shared" si="10"/>
        <v>3221</v>
      </c>
      <c r="I47" s="5"/>
    </row>
    <row r="48" spans="1:9" ht="13.15" customHeight="1" x14ac:dyDescent="0.2">
      <c r="A48" s="105"/>
      <c r="B48" s="3" t="s">
        <v>39</v>
      </c>
      <c r="C48" s="4" t="s">
        <v>40</v>
      </c>
      <c r="D48" s="5">
        <v>2731</v>
      </c>
      <c r="E48" s="5">
        <v>193</v>
      </c>
      <c r="F48" s="5">
        <v>1295</v>
      </c>
      <c r="G48" s="5">
        <v>5516</v>
      </c>
      <c r="H48" s="5">
        <f t="shared" si="10"/>
        <v>9735</v>
      </c>
      <c r="I48" s="5"/>
    </row>
    <row r="49" spans="1:9" ht="13.15" customHeight="1" x14ac:dyDescent="0.2">
      <c r="A49" s="105"/>
      <c r="B49" s="3" t="s">
        <v>41</v>
      </c>
      <c r="C49" s="4" t="s">
        <v>42</v>
      </c>
      <c r="D49" s="5">
        <v>3710</v>
      </c>
      <c r="E49" s="5">
        <v>10</v>
      </c>
      <c r="F49" s="5">
        <v>541</v>
      </c>
      <c r="G49" s="5">
        <v>7687</v>
      </c>
      <c r="H49" s="5">
        <f t="shared" si="10"/>
        <v>11948</v>
      </c>
      <c r="I49" s="5"/>
    </row>
    <row r="50" spans="1:9" ht="13.15" customHeight="1" x14ac:dyDescent="0.2">
      <c r="A50" s="106"/>
      <c r="B50" s="3" t="s">
        <v>45</v>
      </c>
      <c r="C50" s="4" t="s">
        <v>46</v>
      </c>
      <c r="D50" s="5">
        <v>2125</v>
      </c>
      <c r="E50" s="5">
        <v>2</v>
      </c>
      <c r="F50" s="5">
        <v>941</v>
      </c>
      <c r="G50" s="5">
        <v>9114</v>
      </c>
      <c r="H50" s="5">
        <f t="shared" si="10"/>
        <v>12182</v>
      </c>
      <c r="I50" s="5">
        <v>8</v>
      </c>
    </row>
    <row r="51" spans="1:9" ht="13.15" customHeight="1" x14ac:dyDescent="0.2">
      <c r="A51" s="3"/>
      <c r="B51" s="3"/>
      <c r="C51" s="4"/>
      <c r="D51" s="8">
        <f>SUM(D43:D50)</f>
        <v>19439</v>
      </c>
      <c r="E51" s="8">
        <f t="shared" ref="E51" si="13">SUM(E43:E50)</f>
        <v>646</v>
      </c>
      <c r="F51" s="8">
        <f t="shared" ref="F51" si="14">SUM(F43:F50)</f>
        <v>3045</v>
      </c>
      <c r="G51" s="8">
        <f t="shared" ref="G51" si="15">SUM(G43:G50)</f>
        <v>69251</v>
      </c>
      <c r="H51" s="8">
        <f t="shared" ref="H51" si="16">SUM(H43:H50)</f>
        <v>92381</v>
      </c>
      <c r="I51" s="8">
        <f t="shared" ref="I51" si="17">SUM(I43:I50)</f>
        <v>30</v>
      </c>
    </row>
    <row r="52" spans="1:9" ht="13.15" customHeight="1" x14ac:dyDescent="0.2">
      <c r="A52" s="104" t="s">
        <v>70</v>
      </c>
      <c r="B52" s="3" t="s">
        <v>71</v>
      </c>
      <c r="C52" s="4" t="s">
        <v>72</v>
      </c>
      <c r="D52" s="5">
        <v>4429</v>
      </c>
      <c r="E52" s="5">
        <v>77</v>
      </c>
      <c r="F52" s="5">
        <v>18908</v>
      </c>
      <c r="G52" s="5">
        <v>78811</v>
      </c>
      <c r="H52" s="5">
        <f t="shared" si="10"/>
        <v>102225</v>
      </c>
      <c r="I52" s="5">
        <v>15</v>
      </c>
    </row>
    <row r="53" spans="1:9" ht="13.15" customHeight="1" x14ac:dyDescent="0.2">
      <c r="A53" s="105"/>
      <c r="B53" s="3" t="s">
        <v>79</v>
      </c>
      <c r="C53" s="4" t="s">
        <v>80</v>
      </c>
      <c r="D53" s="5">
        <v>14066</v>
      </c>
      <c r="E53" s="5">
        <v>88</v>
      </c>
      <c r="F53" s="5">
        <v>3766</v>
      </c>
      <c r="G53" s="5">
        <v>21695</v>
      </c>
      <c r="H53" s="5">
        <f t="shared" si="10"/>
        <v>39615</v>
      </c>
      <c r="I53" s="5"/>
    </row>
    <row r="54" spans="1:9" ht="13.15" customHeight="1" x14ac:dyDescent="0.2">
      <c r="A54" s="105"/>
      <c r="B54" s="3" t="s">
        <v>81</v>
      </c>
      <c r="C54" s="4" t="s">
        <v>82</v>
      </c>
      <c r="D54" s="5">
        <v>7998</v>
      </c>
      <c r="E54" s="5"/>
      <c r="F54" s="5">
        <v>4731</v>
      </c>
      <c r="G54" s="5">
        <v>45147</v>
      </c>
      <c r="H54" s="5">
        <f t="shared" si="10"/>
        <v>57876</v>
      </c>
      <c r="I54" s="5"/>
    </row>
    <row r="55" spans="1:9" ht="13.15" customHeight="1" x14ac:dyDescent="0.2">
      <c r="A55" s="106"/>
      <c r="B55" s="3" t="s">
        <v>83</v>
      </c>
      <c r="C55" s="4" t="s">
        <v>84</v>
      </c>
      <c r="D55" s="5">
        <v>1481</v>
      </c>
      <c r="E55" s="5">
        <v>1930</v>
      </c>
      <c r="F55" s="5">
        <v>2948</v>
      </c>
      <c r="G55" s="5">
        <v>33600</v>
      </c>
      <c r="H55" s="5">
        <f t="shared" si="10"/>
        <v>39959</v>
      </c>
      <c r="I55" s="5"/>
    </row>
    <row r="56" spans="1:9" ht="13.15" customHeight="1" x14ac:dyDescent="0.2">
      <c r="A56" s="3"/>
      <c r="B56" s="3"/>
      <c r="C56" s="4"/>
      <c r="D56" s="8">
        <f>SUM(D52:D55)</f>
        <v>27974</v>
      </c>
      <c r="E56" s="8">
        <f t="shared" ref="E56:I56" si="18">SUM(E52:E55)</f>
        <v>2095</v>
      </c>
      <c r="F56" s="8">
        <f t="shared" si="18"/>
        <v>30353</v>
      </c>
      <c r="G56" s="8">
        <f t="shared" si="18"/>
        <v>179253</v>
      </c>
      <c r="H56" s="8">
        <f t="shared" si="18"/>
        <v>239675</v>
      </c>
      <c r="I56" s="8">
        <f t="shared" si="18"/>
        <v>15</v>
      </c>
    </row>
    <row r="57" spans="1:9" ht="13.15" customHeight="1" x14ac:dyDescent="0.2">
      <c r="A57" s="104" t="s">
        <v>65</v>
      </c>
      <c r="B57" s="3" t="s">
        <v>66</v>
      </c>
      <c r="C57" s="4" t="s">
        <v>67</v>
      </c>
      <c r="D57" s="5">
        <v>450</v>
      </c>
      <c r="E57" s="5">
        <v>120</v>
      </c>
      <c r="F57" s="5">
        <v>493</v>
      </c>
      <c r="G57" s="5">
        <v>12669</v>
      </c>
      <c r="H57" s="5">
        <f t="shared" si="10"/>
        <v>13732</v>
      </c>
      <c r="I57" s="5"/>
    </row>
    <row r="58" spans="1:9" ht="13.15" customHeight="1" x14ac:dyDescent="0.2">
      <c r="A58" s="105"/>
      <c r="B58" s="3" t="s">
        <v>68</v>
      </c>
      <c r="C58" s="4" t="s">
        <v>69</v>
      </c>
      <c r="D58" s="5">
        <v>872</v>
      </c>
      <c r="E58" s="5">
        <v>1055</v>
      </c>
      <c r="F58" s="5">
        <v>8304</v>
      </c>
      <c r="G58" s="5">
        <v>8076</v>
      </c>
      <c r="H58" s="5">
        <f t="shared" si="10"/>
        <v>18307</v>
      </c>
      <c r="I58" s="5"/>
    </row>
    <row r="59" spans="1:9" ht="13.15" customHeight="1" x14ac:dyDescent="0.2">
      <c r="A59" s="105"/>
      <c r="B59" s="3" t="s">
        <v>73</v>
      </c>
      <c r="C59" s="4" t="s">
        <v>74</v>
      </c>
      <c r="D59" s="5">
        <v>5468</v>
      </c>
      <c r="E59" s="5">
        <v>334</v>
      </c>
      <c r="F59" s="5">
        <v>2933</v>
      </c>
      <c r="G59" s="5">
        <v>29536</v>
      </c>
      <c r="H59" s="5">
        <f t="shared" si="10"/>
        <v>38271</v>
      </c>
      <c r="I59" s="5">
        <v>19</v>
      </c>
    </row>
    <row r="60" spans="1:9" ht="13.15" customHeight="1" x14ac:dyDescent="0.2">
      <c r="A60" s="105"/>
      <c r="B60" s="3" t="s">
        <v>75</v>
      </c>
      <c r="C60" s="4" t="s">
        <v>76</v>
      </c>
      <c r="D60" s="5">
        <v>2843</v>
      </c>
      <c r="E60" s="5">
        <v>1482</v>
      </c>
      <c r="F60" s="5">
        <v>70</v>
      </c>
      <c r="G60" s="5">
        <v>9255</v>
      </c>
      <c r="H60" s="5">
        <f t="shared" si="10"/>
        <v>13650</v>
      </c>
      <c r="I60" s="5"/>
    </row>
    <row r="61" spans="1:9" ht="13.15" customHeight="1" x14ac:dyDescent="0.2">
      <c r="A61" s="105"/>
      <c r="B61" s="3" t="s">
        <v>77</v>
      </c>
      <c r="C61" s="4" t="s">
        <v>78</v>
      </c>
      <c r="D61" s="5">
        <v>999</v>
      </c>
      <c r="E61" s="5">
        <v>164</v>
      </c>
      <c r="F61" s="5">
        <v>1200</v>
      </c>
      <c r="G61" s="5">
        <v>11584</v>
      </c>
      <c r="H61" s="5">
        <f t="shared" si="10"/>
        <v>13947</v>
      </c>
      <c r="I61" s="5">
        <v>1</v>
      </c>
    </row>
    <row r="62" spans="1:9" ht="13.15" customHeight="1" x14ac:dyDescent="0.2">
      <c r="A62" s="105"/>
      <c r="B62" s="3" t="s">
        <v>85</v>
      </c>
      <c r="C62" s="4" t="s">
        <v>86</v>
      </c>
      <c r="D62" s="5">
        <v>2037</v>
      </c>
      <c r="E62" s="5">
        <v>3660</v>
      </c>
      <c r="F62" s="5">
        <v>78</v>
      </c>
      <c r="G62" s="5">
        <v>23050</v>
      </c>
      <c r="H62" s="5">
        <f t="shared" si="10"/>
        <v>28825</v>
      </c>
      <c r="I62" s="5"/>
    </row>
    <row r="63" spans="1:9" ht="13.15" customHeight="1" x14ac:dyDescent="0.2">
      <c r="A63" s="106"/>
      <c r="B63" s="3" t="s">
        <v>87</v>
      </c>
      <c r="C63" s="4" t="s">
        <v>88</v>
      </c>
      <c r="D63" s="5">
        <v>1164</v>
      </c>
      <c r="E63" s="5">
        <v>757</v>
      </c>
      <c r="F63" s="5">
        <v>12</v>
      </c>
      <c r="G63" s="5">
        <v>18048</v>
      </c>
      <c r="H63" s="5">
        <f t="shared" si="10"/>
        <v>19981</v>
      </c>
      <c r="I63" s="5">
        <v>1963</v>
      </c>
    </row>
    <row r="64" spans="1:9" ht="13.15" customHeight="1" x14ac:dyDescent="0.2">
      <c r="A64" s="3"/>
      <c r="B64" s="3"/>
      <c r="C64" s="4"/>
      <c r="D64" s="8">
        <f>SUM(D57:D63)</f>
        <v>13833</v>
      </c>
      <c r="E64" s="8">
        <f t="shared" ref="E64:I64" si="19">SUM(E57:E63)</f>
        <v>7572</v>
      </c>
      <c r="F64" s="8">
        <f t="shared" si="19"/>
        <v>13090</v>
      </c>
      <c r="G64" s="8">
        <f t="shared" si="19"/>
        <v>112218</v>
      </c>
      <c r="H64" s="8">
        <f t="shared" si="19"/>
        <v>146713</v>
      </c>
      <c r="I64" s="8">
        <f t="shared" si="19"/>
        <v>1983</v>
      </c>
    </row>
    <row r="65" spans="1:9" ht="13.15" customHeight="1" x14ac:dyDescent="0.2">
      <c r="A65" s="104" t="s">
        <v>47</v>
      </c>
      <c r="B65" s="3" t="s">
        <v>48</v>
      </c>
      <c r="C65" s="4" t="s">
        <v>49</v>
      </c>
      <c r="D65" s="5">
        <v>11063</v>
      </c>
      <c r="E65" s="5"/>
      <c r="F65" s="5">
        <v>11070</v>
      </c>
      <c r="G65" s="5">
        <v>40636</v>
      </c>
      <c r="H65" s="5">
        <f t="shared" si="10"/>
        <v>62769</v>
      </c>
      <c r="I65" s="5">
        <v>1</v>
      </c>
    </row>
    <row r="66" spans="1:9" ht="13.15" customHeight="1" x14ac:dyDescent="0.2">
      <c r="A66" s="105"/>
      <c r="B66" s="3" t="s">
        <v>50</v>
      </c>
      <c r="C66" s="4" t="s">
        <v>51</v>
      </c>
      <c r="D66" s="5">
        <v>1407</v>
      </c>
      <c r="E66" s="5">
        <v>2618</v>
      </c>
      <c r="F66" s="5">
        <v>2649</v>
      </c>
      <c r="G66" s="5">
        <v>29326</v>
      </c>
      <c r="H66" s="5">
        <f t="shared" si="10"/>
        <v>36000</v>
      </c>
      <c r="I66" s="5">
        <v>94</v>
      </c>
    </row>
    <row r="67" spans="1:9" ht="13.15" customHeight="1" x14ac:dyDescent="0.2">
      <c r="A67" s="105"/>
      <c r="B67" s="3" t="s">
        <v>52</v>
      </c>
      <c r="C67" s="4" t="s">
        <v>53</v>
      </c>
      <c r="D67" s="5">
        <v>2663</v>
      </c>
      <c r="E67" s="5">
        <v>517</v>
      </c>
      <c r="F67" s="5">
        <v>3507</v>
      </c>
      <c r="G67" s="5">
        <v>34475</v>
      </c>
      <c r="H67" s="5">
        <f t="shared" si="10"/>
        <v>41162</v>
      </c>
      <c r="I67" s="5">
        <v>3</v>
      </c>
    </row>
    <row r="68" spans="1:9" ht="13.15" customHeight="1" x14ac:dyDescent="0.2">
      <c r="A68" s="106"/>
      <c r="B68" s="3" t="s">
        <v>61</v>
      </c>
      <c r="C68" s="4" t="s">
        <v>62</v>
      </c>
      <c r="D68" s="5">
        <v>2931</v>
      </c>
      <c r="E68" s="5">
        <v>2454</v>
      </c>
      <c r="F68" s="5">
        <v>38</v>
      </c>
      <c r="G68" s="5">
        <v>11573</v>
      </c>
      <c r="H68" s="5">
        <f t="shared" si="10"/>
        <v>16996</v>
      </c>
      <c r="I68" s="5"/>
    </row>
    <row r="69" spans="1:9" ht="13.15" customHeight="1" x14ac:dyDescent="0.2">
      <c r="A69" s="3"/>
      <c r="B69" s="3"/>
      <c r="C69" s="4"/>
      <c r="D69" s="8">
        <f>SUM(D65:D68)</f>
        <v>18064</v>
      </c>
      <c r="E69" s="8">
        <f t="shared" ref="E69:I69" si="20">SUM(E65:E68)</f>
        <v>5589</v>
      </c>
      <c r="F69" s="8">
        <f t="shared" si="20"/>
        <v>17264</v>
      </c>
      <c r="G69" s="8">
        <f t="shared" si="20"/>
        <v>116010</v>
      </c>
      <c r="H69" s="8">
        <f t="shared" si="20"/>
        <v>156927</v>
      </c>
      <c r="I69" s="8">
        <f t="shared" si="20"/>
        <v>98</v>
      </c>
    </row>
    <row r="70" spans="1:9" ht="13.15" customHeight="1" x14ac:dyDescent="0.2">
      <c r="A70" s="104" t="s">
        <v>54</v>
      </c>
      <c r="B70" s="3" t="s">
        <v>55</v>
      </c>
      <c r="C70" s="4" t="s">
        <v>56</v>
      </c>
      <c r="D70" s="5">
        <v>3321</v>
      </c>
      <c r="E70" s="5">
        <v>1</v>
      </c>
      <c r="F70" s="5">
        <v>6511</v>
      </c>
      <c r="G70" s="5">
        <v>26062</v>
      </c>
      <c r="H70" s="5">
        <f t="shared" si="10"/>
        <v>35895</v>
      </c>
      <c r="I70" s="5"/>
    </row>
    <row r="71" spans="1:9" ht="13.15" customHeight="1" x14ac:dyDescent="0.2">
      <c r="A71" s="105"/>
      <c r="B71" s="3" t="s">
        <v>57</v>
      </c>
      <c r="C71" s="4" t="s">
        <v>58</v>
      </c>
      <c r="D71" s="5">
        <v>3667</v>
      </c>
      <c r="E71" s="5"/>
      <c r="F71" s="5">
        <v>26450</v>
      </c>
      <c r="G71" s="5">
        <v>47257</v>
      </c>
      <c r="H71" s="5">
        <f t="shared" si="10"/>
        <v>77374</v>
      </c>
      <c r="I71" s="5"/>
    </row>
    <row r="72" spans="1:9" ht="13.15" customHeight="1" x14ac:dyDescent="0.2">
      <c r="A72" s="105"/>
      <c r="B72" s="3" t="s">
        <v>59</v>
      </c>
      <c r="C72" s="4" t="s">
        <v>60</v>
      </c>
      <c r="D72" s="5">
        <v>1503</v>
      </c>
      <c r="E72" s="5">
        <v>1451</v>
      </c>
      <c r="F72" s="5">
        <v>2341</v>
      </c>
      <c r="G72" s="5">
        <v>16391</v>
      </c>
      <c r="H72" s="5">
        <f t="shared" si="10"/>
        <v>21686</v>
      </c>
      <c r="I72" s="5">
        <v>2</v>
      </c>
    </row>
    <row r="73" spans="1:9" ht="13.15" customHeight="1" x14ac:dyDescent="0.2">
      <c r="A73" s="105"/>
      <c r="B73" s="3" t="s">
        <v>63</v>
      </c>
      <c r="C73" s="4" t="s">
        <v>64</v>
      </c>
      <c r="D73" s="5">
        <v>997</v>
      </c>
      <c r="E73" s="5">
        <v>1</v>
      </c>
      <c r="F73" s="5">
        <v>2936</v>
      </c>
      <c r="G73" s="5">
        <v>7321</v>
      </c>
      <c r="H73" s="5">
        <f t="shared" si="10"/>
        <v>11255</v>
      </c>
      <c r="I73" s="5"/>
    </row>
    <row r="74" spans="1:9" ht="13.15" customHeight="1" x14ac:dyDescent="0.2">
      <c r="A74" s="106"/>
      <c r="B74" s="3" t="s">
        <v>89</v>
      </c>
      <c r="C74" s="4" t="s">
        <v>90</v>
      </c>
      <c r="D74" s="5">
        <v>1175</v>
      </c>
      <c r="E74" s="5">
        <v>652</v>
      </c>
      <c r="F74" s="5">
        <v>687</v>
      </c>
      <c r="G74" s="5">
        <v>8133</v>
      </c>
      <c r="H74" s="5">
        <f t="shared" si="10"/>
        <v>10647</v>
      </c>
      <c r="I74" s="5"/>
    </row>
    <row r="75" spans="1:9" ht="13.15" customHeight="1" x14ac:dyDescent="0.2">
      <c r="A75" s="3"/>
      <c r="B75" s="3"/>
      <c r="C75" s="4"/>
      <c r="D75" s="8">
        <f t="shared" ref="D75" si="21">SUM(D70:D74)</f>
        <v>10663</v>
      </c>
      <c r="E75" s="8">
        <f t="shared" ref="E75" si="22">SUM(E70:E74)</f>
        <v>2105</v>
      </c>
      <c r="F75" s="8">
        <f t="shared" ref="F75" si="23">SUM(F70:F74)</f>
        <v>38925</v>
      </c>
      <c r="G75" s="8">
        <f t="shared" ref="G75" si="24">SUM(G70:G74)</f>
        <v>105164</v>
      </c>
      <c r="H75" s="8">
        <f t="shared" ref="H75" si="25">SUM(H70:H74)</f>
        <v>156857</v>
      </c>
      <c r="I75" s="8">
        <f>SUM(I70:I74)</f>
        <v>2</v>
      </c>
    </row>
    <row r="76" spans="1:9" ht="13.15" customHeight="1" x14ac:dyDescent="0.2">
      <c r="A76" s="104" t="s">
        <v>11</v>
      </c>
      <c r="B76" s="3" t="s">
        <v>144</v>
      </c>
      <c r="C76" s="4" t="s">
        <v>145</v>
      </c>
      <c r="D76" s="5">
        <v>2179</v>
      </c>
      <c r="E76" s="5"/>
      <c r="F76" s="5">
        <v>6624</v>
      </c>
      <c r="G76" s="5">
        <v>18349</v>
      </c>
      <c r="H76" s="5">
        <f t="shared" si="10"/>
        <v>27152</v>
      </c>
      <c r="I76" s="5"/>
    </row>
    <row r="77" spans="1:9" ht="13.15" customHeight="1" x14ac:dyDescent="0.2">
      <c r="A77" s="105"/>
      <c r="B77" s="3" t="s">
        <v>146</v>
      </c>
      <c r="C77" s="4" t="s">
        <v>147</v>
      </c>
      <c r="D77" s="5">
        <v>864</v>
      </c>
      <c r="E77" s="5"/>
      <c r="F77" s="5">
        <v>867</v>
      </c>
      <c r="G77" s="5">
        <v>6388</v>
      </c>
      <c r="H77" s="5">
        <f t="shared" si="10"/>
        <v>8119</v>
      </c>
      <c r="I77" s="5"/>
    </row>
    <row r="78" spans="1:9" ht="13.15" customHeight="1" x14ac:dyDescent="0.2">
      <c r="A78" s="105"/>
      <c r="B78" s="3" t="s">
        <v>148</v>
      </c>
      <c r="C78" s="4" t="s">
        <v>149</v>
      </c>
      <c r="D78" s="5">
        <v>459</v>
      </c>
      <c r="E78" s="5"/>
      <c r="F78" s="5">
        <v>1100</v>
      </c>
      <c r="G78" s="5">
        <v>3960</v>
      </c>
      <c r="H78" s="5">
        <f t="shared" si="10"/>
        <v>5519</v>
      </c>
      <c r="I78" s="5"/>
    </row>
    <row r="79" spans="1:9" ht="13.15" customHeight="1" x14ac:dyDescent="0.2">
      <c r="A79" s="105"/>
      <c r="B79" s="3" t="s">
        <v>150</v>
      </c>
      <c r="C79" s="4" t="s">
        <v>151</v>
      </c>
      <c r="D79" s="5">
        <v>1370</v>
      </c>
      <c r="E79" s="5">
        <v>253</v>
      </c>
      <c r="F79" s="5">
        <v>4146</v>
      </c>
      <c r="G79" s="5">
        <v>3237</v>
      </c>
      <c r="H79" s="5">
        <f t="shared" si="10"/>
        <v>9006</v>
      </c>
      <c r="I79" s="5"/>
    </row>
    <row r="80" spans="1:9" ht="13.15" customHeight="1" x14ac:dyDescent="0.2">
      <c r="A80" s="105"/>
      <c r="B80" s="3" t="s">
        <v>152</v>
      </c>
      <c r="C80" s="4" t="s">
        <v>153</v>
      </c>
      <c r="D80" s="5">
        <v>4758</v>
      </c>
      <c r="E80" s="5">
        <v>2</v>
      </c>
      <c r="F80" s="5">
        <v>10382</v>
      </c>
      <c r="G80" s="5">
        <v>5035</v>
      </c>
      <c r="H80" s="5">
        <f t="shared" si="10"/>
        <v>20177</v>
      </c>
      <c r="I80" s="5"/>
    </row>
    <row r="81" spans="1:10" ht="13.15" customHeight="1" x14ac:dyDescent="0.2">
      <c r="A81" s="105"/>
      <c r="B81" s="3" t="s">
        <v>154</v>
      </c>
      <c r="C81" s="4" t="s">
        <v>155</v>
      </c>
      <c r="D81" s="5">
        <v>457</v>
      </c>
      <c r="E81" s="5">
        <v>685</v>
      </c>
      <c r="F81" s="5">
        <v>1305</v>
      </c>
      <c r="G81" s="5">
        <v>2060</v>
      </c>
      <c r="H81" s="5">
        <f t="shared" si="10"/>
        <v>4507</v>
      </c>
      <c r="I81" s="5"/>
    </row>
    <row r="82" spans="1:10" ht="13.15" customHeight="1" x14ac:dyDescent="0.2">
      <c r="A82" s="106"/>
      <c r="B82" s="3" t="s">
        <v>156</v>
      </c>
      <c r="C82" s="4" t="s">
        <v>157</v>
      </c>
      <c r="D82" s="5">
        <v>1244</v>
      </c>
      <c r="E82" s="5">
        <v>74</v>
      </c>
      <c r="F82" s="5">
        <v>4298</v>
      </c>
      <c r="G82" s="5">
        <v>1335</v>
      </c>
      <c r="H82" s="5">
        <f t="shared" si="10"/>
        <v>6951</v>
      </c>
      <c r="I82" s="5"/>
    </row>
    <row r="83" spans="1:10" ht="13.15" customHeight="1" x14ac:dyDescent="0.2">
      <c r="A83" s="3"/>
      <c r="B83" s="3"/>
      <c r="C83" s="4"/>
      <c r="D83" s="8">
        <f>SUM(D76:D82)</f>
        <v>11331</v>
      </c>
      <c r="E83" s="8">
        <f t="shared" ref="E83:I83" si="26">SUM(E76:E82)</f>
        <v>1014</v>
      </c>
      <c r="F83" s="8">
        <f t="shared" si="26"/>
        <v>28722</v>
      </c>
      <c r="G83" s="8">
        <f t="shared" si="26"/>
        <v>40364</v>
      </c>
      <c r="H83" s="8">
        <f t="shared" si="26"/>
        <v>81431</v>
      </c>
      <c r="I83" s="8">
        <f t="shared" si="26"/>
        <v>0</v>
      </c>
    </row>
    <row r="84" spans="1:10" ht="13.15" customHeight="1" x14ac:dyDescent="0.2">
      <c r="A84" s="104" t="s">
        <v>14</v>
      </c>
      <c r="B84" s="3" t="s">
        <v>158</v>
      </c>
      <c r="C84" s="4" t="s">
        <v>159</v>
      </c>
      <c r="D84" s="5">
        <v>2082</v>
      </c>
      <c r="E84" s="5">
        <v>5</v>
      </c>
      <c r="F84" s="5">
        <v>11339</v>
      </c>
      <c r="G84" s="5">
        <v>6975</v>
      </c>
      <c r="H84" s="5">
        <f t="shared" si="10"/>
        <v>20401</v>
      </c>
      <c r="I84" s="5">
        <v>14</v>
      </c>
    </row>
    <row r="85" spans="1:10" ht="13.15" customHeight="1" x14ac:dyDescent="0.2">
      <c r="A85" s="105"/>
      <c r="B85" s="3" t="s">
        <v>160</v>
      </c>
      <c r="C85" s="4" t="s">
        <v>161</v>
      </c>
      <c r="D85" s="5">
        <v>654</v>
      </c>
      <c r="E85" s="5"/>
      <c r="F85" s="5">
        <v>130</v>
      </c>
      <c r="G85" s="5">
        <v>10564</v>
      </c>
      <c r="H85" s="5">
        <f t="shared" si="10"/>
        <v>11348</v>
      </c>
      <c r="I85" s="5">
        <v>1</v>
      </c>
    </row>
    <row r="86" spans="1:10" ht="13.15" customHeight="1" x14ac:dyDescent="0.2">
      <c r="A86" s="105"/>
      <c r="B86" s="3" t="s">
        <v>162</v>
      </c>
      <c r="C86" s="4" t="s">
        <v>163</v>
      </c>
      <c r="D86" s="5">
        <v>3739</v>
      </c>
      <c r="E86" s="5">
        <v>1480</v>
      </c>
      <c r="F86" s="5">
        <v>913</v>
      </c>
      <c r="G86" s="5">
        <v>6125</v>
      </c>
      <c r="H86" s="5">
        <f t="shared" si="10"/>
        <v>12257</v>
      </c>
      <c r="I86" s="5"/>
    </row>
    <row r="87" spans="1:10" ht="13.15" customHeight="1" x14ac:dyDescent="0.2">
      <c r="A87" s="105"/>
      <c r="B87" s="3" t="s">
        <v>164</v>
      </c>
      <c r="C87" s="4" t="s">
        <v>165</v>
      </c>
      <c r="D87" s="5">
        <v>3624</v>
      </c>
      <c r="E87" s="5"/>
      <c r="F87" s="5">
        <v>2918</v>
      </c>
      <c r="G87" s="5">
        <v>4600</v>
      </c>
      <c r="H87" s="5">
        <f t="shared" si="10"/>
        <v>11142</v>
      </c>
      <c r="I87" s="5"/>
    </row>
    <row r="88" spans="1:10" ht="13.15" customHeight="1" x14ac:dyDescent="0.2">
      <c r="A88" s="105"/>
      <c r="B88" s="3" t="s">
        <v>166</v>
      </c>
      <c r="C88" s="4" t="s">
        <v>167</v>
      </c>
      <c r="D88" s="5">
        <v>549</v>
      </c>
      <c r="E88" s="5">
        <v>117</v>
      </c>
      <c r="F88" s="5">
        <v>1201</v>
      </c>
      <c r="G88" s="5">
        <v>5304</v>
      </c>
      <c r="H88" s="5">
        <f t="shared" si="10"/>
        <v>7171</v>
      </c>
      <c r="I88" s="5"/>
    </row>
    <row r="89" spans="1:10" ht="13.15" customHeight="1" x14ac:dyDescent="0.2">
      <c r="A89" s="105"/>
      <c r="B89" s="3" t="s">
        <v>168</v>
      </c>
      <c r="C89" s="4" t="s">
        <v>169</v>
      </c>
      <c r="D89" s="5">
        <v>673</v>
      </c>
      <c r="E89" s="5"/>
      <c r="F89" s="5">
        <v>781</v>
      </c>
      <c r="G89" s="5">
        <v>10648</v>
      </c>
      <c r="H89" s="5">
        <f t="shared" ref="H89:H90" si="27">SUM(D89:G89)</f>
        <v>12102</v>
      </c>
      <c r="I89" s="5"/>
    </row>
    <row r="90" spans="1:10" ht="13.15" customHeight="1" x14ac:dyDescent="0.2">
      <c r="A90" s="106"/>
      <c r="B90" s="3" t="s">
        <v>170</v>
      </c>
      <c r="C90" s="4" t="s">
        <v>171</v>
      </c>
      <c r="D90" s="5">
        <v>603</v>
      </c>
      <c r="E90" s="5">
        <v>690</v>
      </c>
      <c r="F90" s="5">
        <v>907</v>
      </c>
      <c r="G90" s="5">
        <v>9091</v>
      </c>
      <c r="H90" s="5">
        <f t="shared" si="27"/>
        <v>11291</v>
      </c>
      <c r="I90" s="5"/>
    </row>
    <row r="91" spans="1:10" ht="13.15" customHeight="1" x14ac:dyDescent="0.2">
      <c r="A91" s="3"/>
      <c r="B91" s="3"/>
      <c r="C91" s="4"/>
      <c r="D91" s="8">
        <f>SUM(D84:D90)</f>
        <v>11924</v>
      </c>
      <c r="E91" s="8">
        <f t="shared" ref="E91:I91" si="28">SUM(E84:E90)</f>
        <v>2292</v>
      </c>
      <c r="F91" s="8">
        <f t="shared" si="28"/>
        <v>18189</v>
      </c>
      <c r="G91" s="8">
        <f t="shared" si="28"/>
        <v>53307</v>
      </c>
      <c r="H91" s="8">
        <f t="shared" si="28"/>
        <v>85712</v>
      </c>
      <c r="I91" s="8">
        <f t="shared" si="28"/>
        <v>15</v>
      </c>
    </row>
    <row r="92" spans="1:10" ht="13.15" customHeight="1" x14ac:dyDescent="0.2">
      <c r="D92" s="12">
        <f>SUM(D91,D83,D75,D69,D64,D56,D51,D42,D33,D24,D18,D12)</f>
        <v>187904</v>
      </c>
      <c r="E92" s="12">
        <f t="shared" ref="E92:I92" si="29">SUM(E91,E83,E75,E69,E64,E56,E51,E42,E33,E24,E18,E12)</f>
        <v>26566</v>
      </c>
      <c r="F92" s="12">
        <f t="shared" si="29"/>
        <v>244188</v>
      </c>
      <c r="G92" s="12">
        <f t="shared" si="29"/>
        <v>868146</v>
      </c>
      <c r="H92" s="12">
        <f t="shared" si="29"/>
        <v>1326804</v>
      </c>
      <c r="I92" s="12">
        <f t="shared" si="29"/>
        <v>2386</v>
      </c>
      <c r="J92" s="13">
        <f>SUM(I92*100)/H92</f>
        <v>0.17983063059803858</v>
      </c>
    </row>
  </sheetData>
  <autoFilter ref="A3:H3"/>
  <sortState ref="A3:I79">
    <sortCondition ref="A3"/>
  </sortState>
  <mergeCells count="13">
    <mergeCell ref="A70:A74"/>
    <mergeCell ref="A76:A82"/>
    <mergeCell ref="A84:A90"/>
    <mergeCell ref="A34:A41"/>
    <mergeCell ref="A43:A50"/>
    <mergeCell ref="A52:A55"/>
    <mergeCell ref="A57:A63"/>
    <mergeCell ref="A65:A68"/>
    <mergeCell ref="A1:I1"/>
    <mergeCell ref="A4:A11"/>
    <mergeCell ref="A13:A17"/>
    <mergeCell ref="A19:A23"/>
    <mergeCell ref="A25:A32"/>
  </mergeCells>
  <pageMargins left="0.98425196850393704" right="0.19685039370078741" top="0.39370078740157483" bottom="0.19685039370078741" header="0.31496062992125984" footer="0.31496062992125984"/>
  <pageSetup scale="6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7" sqref="B17"/>
    </sheetView>
  </sheetViews>
  <sheetFormatPr defaultColWidth="8.875" defaultRowHeight="11.25" x14ac:dyDescent="0.2"/>
  <cols>
    <col min="1" max="1" width="11.5" style="19" bestFit="1" customWidth="1"/>
    <col min="2" max="2" width="8.125" style="19" bestFit="1" customWidth="1"/>
    <col min="3" max="3" width="12.5" style="15" bestFit="1" customWidth="1"/>
    <col min="4" max="4" width="7.75" style="15" bestFit="1" customWidth="1"/>
    <col min="5" max="5" width="6.875" style="15" bestFit="1" customWidth="1"/>
    <col min="6" max="8" width="7.75" style="15" bestFit="1" customWidth="1"/>
    <col min="9" max="9" width="5.125" style="15" hidden="1" customWidth="1"/>
    <col min="10" max="10" width="10.5" style="15" bestFit="1" customWidth="1"/>
    <col min="11" max="11" width="9.5" style="15" bestFit="1" customWidth="1"/>
    <col min="12" max="12" width="6" style="14" hidden="1" customWidth="1"/>
    <col min="13" max="13" width="10.125" style="15" bestFit="1" customWidth="1"/>
    <col min="14" max="14" width="10.125" style="15" hidden="1" customWidth="1"/>
    <col min="15" max="15" width="6" style="14" hidden="1" customWidth="1"/>
    <col min="16" max="16" width="8" style="15" bestFit="1" customWidth="1"/>
    <col min="17" max="17" width="1.625" style="14" customWidth="1"/>
    <col min="18" max="18" width="9.25" style="15" bestFit="1" customWidth="1"/>
    <col min="19" max="19" width="6" style="14" bestFit="1" customWidth="1"/>
    <col min="20" max="20" width="8" style="15" bestFit="1" customWidth="1"/>
    <col min="21" max="21" width="9.5" style="15" customWidth="1"/>
    <col min="22" max="16384" width="8.875" style="15"/>
  </cols>
  <sheetData>
    <row r="1" spans="1:22" x14ac:dyDescent="0.2">
      <c r="A1" s="107" t="s">
        <v>193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R1" s="72" t="s">
        <v>194</v>
      </c>
      <c r="S1" s="15"/>
    </row>
    <row r="2" spans="1:22" x14ac:dyDescent="0.2">
      <c r="A2" s="17"/>
      <c r="B2" s="17"/>
      <c r="C2" s="16"/>
      <c r="D2" s="52"/>
      <c r="E2" s="52"/>
      <c r="F2" s="52"/>
      <c r="G2" s="52"/>
      <c r="H2" s="53"/>
      <c r="I2" s="53"/>
      <c r="J2" s="53"/>
      <c r="K2" s="53"/>
      <c r="L2" s="53"/>
      <c r="M2" s="53"/>
      <c r="N2" s="16"/>
      <c r="O2" s="16"/>
      <c r="P2" s="16"/>
      <c r="R2" s="16"/>
      <c r="S2" s="16"/>
      <c r="T2" s="16"/>
    </row>
    <row r="3" spans="1:22" x14ac:dyDescent="0.2">
      <c r="A3" s="54" t="s">
        <v>1</v>
      </c>
      <c r="B3" s="55" t="s">
        <v>2</v>
      </c>
      <c r="C3" s="55" t="s">
        <v>3</v>
      </c>
      <c r="D3" s="55" t="s">
        <v>4</v>
      </c>
      <c r="E3" s="55" t="s">
        <v>7</v>
      </c>
      <c r="F3" s="55" t="s">
        <v>5</v>
      </c>
      <c r="G3" s="55" t="s">
        <v>6</v>
      </c>
      <c r="H3" s="55" t="s">
        <v>172</v>
      </c>
      <c r="I3" s="18"/>
      <c r="J3" s="55" t="s">
        <v>173</v>
      </c>
      <c r="K3" s="55" t="s">
        <v>174</v>
      </c>
      <c r="L3" s="18"/>
      <c r="M3" s="55" t="s">
        <v>173</v>
      </c>
      <c r="N3" s="55" t="s">
        <v>175</v>
      </c>
      <c r="O3" s="18"/>
      <c r="P3" s="56" t="s">
        <v>176</v>
      </c>
      <c r="Q3" s="16"/>
      <c r="R3" s="57" t="s">
        <v>175</v>
      </c>
      <c r="S3" s="18"/>
      <c r="T3" s="56" t="s">
        <v>176</v>
      </c>
      <c r="V3" s="19"/>
    </row>
    <row r="4" spans="1:22" x14ac:dyDescent="0.2">
      <c r="A4" s="66">
        <v>1</v>
      </c>
      <c r="B4" s="20" t="s">
        <v>92</v>
      </c>
      <c r="C4" s="21" t="s">
        <v>93</v>
      </c>
      <c r="D4" s="22">
        <v>7186</v>
      </c>
      <c r="E4" s="22">
        <v>26</v>
      </c>
      <c r="F4" s="22">
        <v>8846</v>
      </c>
      <c r="G4" s="22">
        <v>18765</v>
      </c>
      <c r="H4" s="23">
        <f>SUM(D4:E4)</f>
        <v>7212</v>
      </c>
      <c r="I4" s="24">
        <f t="shared" ref="I4:I11" si="0">SUM(H4/$L$106)</f>
        <v>1.188128598611214</v>
      </c>
      <c r="J4" s="25">
        <f>ROUNDUP(I4,0)</f>
        <v>2</v>
      </c>
      <c r="K4" s="23">
        <f t="shared" ref="K4:K11" si="1">SUM(F4:G4)</f>
        <v>27611</v>
      </c>
      <c r="L4" s="24">
        <f t="shared" ref="L4:L11" si="2">SUM(K4/$L$107)</f>
        <v>4.6196806997701119</v>
      </c>
      <c r="M4" s="26">
        <f>ROUNDUP(L4,0)</f>
        <v>5</v>
      </c>
      <c r="N4" s="23">
        <f>SUM(H4,K4)</f>
        <v>34823</v>
      </c>
      <c r="O4" s="24">
        <f>SUM(I4,L4)</f>
        <v>5.8078092983813256</v>
      </c>
      <c r="P4" s="27">
        <f>SUM(J4,M4)</f>
        <v>7</v>
      </c>
      <c r="Q4" s="16"/>
      <c r="R4" s="28">
        <v>32468</v>
      </c>
      <c r="S4" s="24">
        <v>14.200141362234863</v>
      </c>
      <c r="T4" s="27">
        <v>16</v>
      </c>
    </row>
    <row r="5" spans="1:22" x14ac:dyDescent="0.2">
      <c r="A5" s="67"/>
      <c r="B5" s="29" t="s">
        <v>94</v>
      </c>
      <c r="C5" s="30" t="s">
        <v>95</v>
      </c>
      <c r="D5" s="31">
        <v>1122</v>
      </c>
      <c r="E5" s="31">
        <v>1705</v>
      </c>
      <c r="F5" s="31">
        <v>280</v>
      </c>
      <c r="G5" s="31">
        <v>10073</v>
      </c>
      <c r="H5" s="32">
        <f t="shared" ref="H5:H75" si="3">SUM(D5:E5)</f>
        <v>2827</v>
      </c>
      <c r="I5" s="33">
        <f t="shared" si="0"/>
        <v>0.46572927735356379</v>
      </c>
      <c r="J5" s="34">
        <f t="shared" ref="J5:J75" si="4">ROUNDUP(I5,0)</f>
        <v>1</v>
      </c>
      <c r="K5" s="32">
        <f t="shared" si="1"/>
        <v>10353</v>
      </c>
      <c r="L5" s="33">
        <f t="shared" si="2"/>
        <v>1.7321920352294364</v>
      </c>
      <c r="M5" s="35">
        <f t="shared" ref="M5:M75" si="5">ROUNDUP(L5,0)</f>
        <v>2</v>
      </c>
      <c r="N5" s="32">
        <f t="shared" ref="N5:P22" si="6">SUM(H5,K5)</f>
        <v>13180</v>
      </c>
      <c r="O5" s="33">
        <f t="shared" si="6"/>
        <v>2.1979213125830004</v>
      </c>
      <c r="P5" s="36">
        <f t="shared" si="6"/>
        <v>3</v>
      </c>
      <c r="Q5" s="16"/>
      <c r="R5" s="37">
        <v>12411</v>
      </c>
      <c r="S5" s="33">
        <v>5.4277215846537246</v>
      </c>
      <c r="T5" s="36">
        <v>7</v>
      </c>
    </row>
    <row r="6" spans="1:22" x14ac:dyDescent="0.2">
      <c r="A6" s="67"/>
      <c r="B6" s="29" t="s">
        <v>96</v>
      </c>
      <c r="C6" s="30" t="s">
        <v>97</v>
      </c>
      <c r="D6" s="31">
        <v>4744</v>
      </c>
      <c r="E6" s="31">
        <v>5</v>
      </c>
      <c r="F6" s="31">
        <v>6791</v>
      </c>
      <c r="G6" s="31">
        <v>4152</v>
      </c>
      <c r="H6" s="32">
        <f t="shared" si="3"/>
        <v>4749</v>
      </c>
      <c r="I6" s="33">
        <f t="shared" si="0"/>
        <v>0.78236587837002991</v>
      </c>
      <c r="J6" s="34">
        <f t="shared" si="4"/>
        <v>1</v>
      </c>
      <c r="K6" s="32">
        <f t="shared" si="1"/>
        <v>10943</v>
      </c>
      <c r="L6" s="33">
        <f t="shared" si="2"/>
        <v>1.8309067363581304</v>
      </c>
      <c r="M6" s="35">
        <f t="shared" si="5"/>
        <v>2</v>
      </c>
      <c r="N6" s="32">
        <f t="shared" si="6"/>
        <v>15692</v>
      </c>
      <c r="O6" s="33">
        <f t="shared" si="6"/>
        <v>2.6132726147281602</v>
      </c>
      <c r="P6" s="36">
        <f t="shared" si="6"/>
        <v>3</v>
      </c>
      <c r="Q6" s="16"/>
      <c r="R6" s="37">
        <v>15021</v>
      </c>
      <c r="S6" s="33">
        <v>6.5592792186266431</v>
      </c>
      <c r="T6" s="36">
        <v>7</v>
      </c>
    </row>
    <row r="7" spans="1:22" x14ac:dyDescent="0.2">
      <c r="A7" s="67"/>
      <c r="B7" s="29" t="s">
        <v>101</v>
      </c>
      <c r="C7" s="30" t="s">
        <v>102</v>
      </c>
      <c r="D7" s="31">
        <v>1660</v>
      </c>
      <c r="E7" s="31">
        <v>257</v>
      </c>
      <c r="F7" s="31">
        <v>1600</v>
      </c>
      <c r="G7" s="31">
        <v>3872</v>
      </c>
      <c r="H7" s="32">
        <f t="shared" si="3"/>
        <v>1917</v>
      </c>
      <c r="I7" s="33">
        <f t="shared" si="0"/>
        <v>0.31581288457261469</v>
      </c>
      <c r="J7" s="34">
        <f t="shared" si="4"/>
        <v>1</v>
      </c>
      <c r="K7" s="32">
        <f t="shared" si="1"/>
        <v>5472</v>
      </c>
      <c r="L7" s="33">
        <f t="shared" si="2"/>
        <v>0.9155370247054454</v>
      </c>
      <c r="M7" s="35">
        <f t="shared" si="5"/>
        <v>1</v>
      </c>
      <c r="N7" s="32">
        <f t="shared" si="6"/>
        <v>7389</v>
      </c>
      <c r="O7" s="33">
        <f t="shared" si="6"/>
        <v>1.2313499092780602</v>
      </c>
      <c r="P7" s="36">
        <f t="shared" si="6"/>
        <v>2</v>
      </c>
      <c r="Q7" s="16"/>
      <c r="R7" s="37">
        <v>6933</v>
      </c>
      <c r="S7" s="33">
        <v>3.031988415031543</v>
      </c>
      <c r="T7" s="36">
        <v>4</v>
      </c>
    </row>
    <row r="8" spans="1:22" x14ac:dyDescent="0.2">
      <c r="A8" s="67"/>
      <c r="B8" s="29" t="s">
        <v>103</v>
      </c>
      <c r="C8" s="30" t="s">
        <v>104</v>
      </c>
      <c r="D8" s="31">
        <v>2291</v>
      </c>
      <c r="E8" s="31">
        <v>1</v>
      </c>
      <c r="F8" s="31">
        <v>2252</v>
      </c>
      <c r="G8" s="31">
        <v>13331</v>
      </c>
      <c r="H8" s="32">
        <f t="shared" si="3"/>
        <v>2292</v>
      </c>
      <c r="I8" s="33">
        <f t="shared" si="0"/>
        <v>0.37759161786146733</v>
      </c>
      <c r="J8" s="34">
        <f t="shared" si="4"/>
        <v>1</v>
      </c>
      <c r="K8" s="32">
        <f t="shared" si="1"/>
        <v>15583</v>
      </c>
      <c r="L8" s="33">
        <f t="shared" si="2"/>
        <v>2.6072393011668415</v>
      </c>
      <c r="M8" s="35">
        <f t="shared" si="5"/>
        <v>3</v>
      </c>
      <c r="N8" s="32">
        <f t="shared" si="6"/>
        <v>17875</v>
      </c>
      <c r="O8" s="33">
        <f t="shared" si="6"/>
        <v>2.9848309190283091</v>
      </c>
      <c r="P8" s="36">
        <f t="shared" si="6"/>
        <v>4</v>
      </c>
      <c r="Q8" s="16"/>
      <c r="R8" s="37">
        <v>16967</v>
      </c>
      <c r="S8" s="33">
        <v>7.4357798662160022</v>
      </c>
      <c r="T8" s="36">
        <v>8</v>
      </c>
    </row>
    <row r="9" spans="1:22" x14ac:dyDescent="0.2">
      <c r="A9" s="67"/>
      <c r="B9" s="29" t="s">
        <v>105</v>
      </c>
      <c r="C9" s="30" t="s">
        <v>106</v>
      </c>
      <c r="D9" s="31">
        <v>2295</v>
      </c>
      <c r="E9" s="31" t="s">
        <v>195</v>
      </c>
      <c r="F9" s="31">
        <v>3742</v>
      </c>
      <c r="G9" s="31">
        <v>5547</v>
      </c>
      <c r="H9" s="32">
        <f t="shared" si="3"/>
        <v>2295</v>
      </c>
      <c r="I9" s="33">
        <f t="shared" si="0"/>
        <v>0.3780858477277782</v>
      </c>
      <c r="J9" s="34">
        <f t="shared" si="4"/>
        <v>1</v>
      </c>
      <c r="K9" s="32">
        <f t="shared" si="1"/>
        <v>9289</v>
      </c>
      <c r="L9" s="33">
        <f t="shared" si="2"/>
        <v>1.5541709470922664</v>
      </c>
      <c r="M9" s="35">
        <f t="shared" si="5"/>
        <v>2</v>
      </c>
      <c r="N9" s="32">
        <f t="shared" si="6"/>
        <v>11584</v>
      </c>
      <c r="O9" s="33">
        <f t="shared" si="6"/>
        <v>1.9322567948200446</v>
      </c>
      <c r="P9" s="36">
        <f t="shared" si="6"/>
        <v>3</v>
      </c>
      <c r="Q9" s="16"/>
      <c r="R9" s="37">
        <v>10605</v>
      </c>
      <c r="S9" s="33">
        <v>4.635410860682712</v>
      </c>
      <c r="T9" s="36">
        <v>6</v>
      </c>
    </row>
    <row r="10" spans="1:22" x14ac:dyDescent="0.2">
      <c r="A10" s="67"/>
      <c r="B10" s="29" t="s">
        <v>107</v>
      </c>
      <c r="C10" s="30" t="s">
        <v>108</v>
      </c>
      <c r="D10" s="31">
        <v>6423</v>
      </c>
      <c r="E10" s="31">
        <v>1</v>
      </c>
      <c r="F10" s="31">
        <v>7192</v>
      </c>
      <c r="G10" s="31">
        <v>10029</v>
      </c>
      <c r="H10" s="32">
        <f t="shared" si="3"/>
        <v>6424</v>
      </c>
      <c r="I10" s="33">
        <f t="shared" si="0"/>
        <v>1.0583108870602385</v>
      </c>
      <c r="J10" s="34">
        <f t="shared" si="4"/>
        <v>2</v>
      </c>
      <c r="K10" s="32">
        <f t="shared" si="1"/>
        <v>17221</v>
      </c>
      <c r="L10" s="33">
        <f t="shared" si="2"/>
        <v>2.8812980815885374</v>
      </c>
      <c r="M10" s="35">
        <f t="shared" si="5"/>
        <v>3</v>
      </c>
      <c r="N10" s="32">
        <f t="shared" si="6"/>
        <v>23645</v>
      </c>
      <c r="O10" s="33">
        <f t="shared" si="6"/>
        <v>3.9396089686487761</v>
      </c>
      <c r="P10" s="36">
        <f t="shared" si="6"/>
        <v>5</v>
      </c>
      <c r="Q10" s="16"/>
      <c r="R10" s="37">
        <v>21630</v>
      </c>
      <c r="S10" s="33">
        <v>9.456006241224193</v>
      </c>
      <c r="T10" s="36">
        <v>11</v>
      </c>
    </row>
    <row r="11" spans="1:22" x14ac:dyDescent="0.2">
      <c r="A11" s="67"/>
      <c r="B11" s="29" t="s">
        <v>109</v>
      </c>
      <c r="C11" s="30" t="s">
        <v>110</v>
      </c>
      <c r="D11" s="31">
        <v>1778</v>
      </c>
      <c r="E11" s="31">
        <v>2</v>
      </c>
      <c r="F11" s="31">
        <v>419</v>
      </c>
      <c r="G11" s="31">
        <v>1136</v>
      </c>
      <c r="H11" s="32">
        <f t="shared" si="3"/>
        <v>1780</v>
      </c>
      <c r="I11" s="33">
        <f t="shared" si="0"/>
        <v>0.29324305401108719</v>
      </c>
      <c r="J11" s="34">
        <f t="shared" si="4"/>
        <v>1</v>
      </c>
      <c r="K11" s="32">
        <f t="shared" si="1"/>
        <v>1555</v>
      </c>
      <c r="L11" s="33">
        <f t="shared" si="2"/>
        <v>0.26017179704257448</v>
      </c>
      <c r="M11" s="35">
        <f t="shared" si="5"/>
        <v>1</v>
      </c>
      <c r="N11" s="32">
        <f t="shared" si="6"/>
        <v>3335</v>
      </c>
      <c r="O11" s="33">
        <f t="shared" si="6"/>
        <v>0.55341485105366162</v>
      </c>
      <c r="P11" s="36">
        <f t="shared" si="6"/>
        <v>2</v>
      </c>
      <c r="Q11" s="16"/>
      <c r="R11" s="37">
        <v>2984</v>
      </c>
      <c r="S11" s="33">
        <v>1.2957976965943399</v>
      </c>
      <c r="T11" s="36">
        <v>2</v>
      </c>
    </row>
    <row r="12" spans="1:22" x14ac:dyDescent="0.2">
      <c r="A12" s="68" t="s">
        <v>177</v>
      </c>
      <c r="B12" s="58"/>
      <c r="C12" s="58"/>
      <c r="D12" s="59">
        <f>SUM(D4:D11)</f>
        <v>27499</v>
      </c>
      <c r="E12" s="59">
        <f t="shared" ref="E12:O12" si="7">SUM(E4:E11)</f>
        <v>1997</v>
      </c>
      <c r="F12" s="59">
        <f t="shared" si="7"/>
        <v>31122</v>
      </c>
      <c r="G12" s="59">
        <f t="shared" si="7"/>
        <v>66905</v>
      </c>
      <c r="H12" s="59">
        <f>SUM(D12:E12)</f>
        <v>29496</v>
      </c>
      <c r="I12" s="59">
        <f t="shared" si="7"/>
        <v>4.859268045567994</v>
      </c>
      <c r="J12" s="59">
        <f t="shared" si="7"/>
        <v>10</v>
      </c>
      <c r="K12" s="59">
        <f t="shared" si="7"/>
        <v>98027</v>
      </c>
      <c r="L12" s="59">
        <f t="shared" si="7"/>
        <v>16.401196622953343</v>
      </c>
      <c r="M12" s="59">
        <f t="shared" si="7"/>
        <v>19</v>
      </c>
      <c r="N12" s="59">
        <f t="shared" si="7"/>
        <v>127523</v>
      </c>
      <c r="O12" s="59">
        <f t="shared" si="7"/>
        <v>21.26046466852134</v>
      </c>
      <c r="P12" s="60">
        <f>SUM(P4:P11)</f>
        <v>29</v>
      </c>
      <c r="Q12" s="16"/>
      <c r="R12" s="61">
        <v>119019</v>
      </c>
      <c r="S12" s="59">
        <v>52.042125245264018</v>
      </c>
      <c r="T12" s="60">
        <v>61</v>
      </c>
    </row>
    <row r="13" spans="1:22" x14ac:dyDescent="0.2">
      <c r="A13" s="87"/>
      <c r="B13" s="88"/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0"/>
      <c r="Q13" s="16"/>
      <c r="R13" s="91"/>
      <c r="S13" s="89"/>
      <c r="T13" s="90"/>
    </row>
    <row r="14" spans="1:22" x14ac:dyDescent="0.2">
      <c r="A14" s="66">
        <v>2</v>
      </c>
      <c r="B14" s="20" t="s">
        <v>99</v>
      </c>
      <c r="C14" s="21" t="s">
        <v>100</v>
      </c>
      <c r="D14" s="22">
        <v>1279</v>
      </c>
      <c r="E14" s="22">
        <v>563</v>
      </c>
      <c r="F14" s="22">
        <v>2888</v>
      </c>
      <c r="G14" s="22">
        <v>8535</v>
      </c>
      <c r="H14" s="23">
        <f t="shared" si="3"/>
        <v>1842</v>
      </c>
      <c r="I14" s="24">
        <f>SUM(H14/$L$106)</f>
        <v>0.30345713791484419</v>
      </c>
      <c r="J14" s="25">
        <f t="shared" si="4"/>
        <v>1</v>
      </c>
      <c r="K14" s="23">
        <f>SUM(F14:G14)</f>
        <v>11423</v>
      </c>
      <c r="L14" s="24">
        <f>SUM(K14/$L$107)</f>
        <v>1.9112170016831693</v>
      </c>
      <c r="M14" s="26">
        <f t="shared" si="5"/>
        <v>2</v>
      </c>
      <c r="N14" s="23">
        <f t="shared" ref="N14:O18" si="8">SUM(H14,K14)</f>
        <v>13265</v>
      </c>
      <c r="O14" s="24">
        <f t="shared" si="8"/>
        <v>2.2146741395980136</v>
      </c>
      <c r="P14" s="27">
        <f t="shared" si="6"/>
        <v>3</v>
      </c>
      <c r="Q14" s="102"/>
      <c r="R14" s="28">
        <v>12892</v>
      </c>
      <c r="S14" s="24">
        <v>5.6463140700827461</v>
      </c>
      <c r="T14" s="27">
        <v>6</v>
      </c>
    </row>
    <row r="15" spans="1:22" x14ac:dyDescent="0.2">
      <c r="A15" s="67"/>
      <c r="B15" s="29" t="s">
        <v>117</v>
      </c>
      <c r="C15" s="30" t="s">
        <v>118</v>
      </c>
      <c r="D15" s="31">
        <v>1200</v>
      </c>
      <c r="E15" s="31">
        <v>135</v>
      </c>
      <c r="F15" s="31">
        <v>980</v>
      </c>
      <c r="G15" s="31">
        <v>5566</v>
      </c>
      <c r="H15" s="32">
        <f t="shared" si="3"/>
        <v>1335</v>
      </c>
      <c r="I15" s="33">
        <f>SUM(H15/$L$106)</f>
        <v>0.21993229050831542</v>
      </c>
      <c r="J15" s="34">
        <f t="shared" si="4"/>
        <v>1</v>
      </c>
      <c r="K15" s="32">
        <f>SUM(F15:G15)</f>
        <v>6546</v>
      </c>
      <c r="L15" s="33">
        <f>SUM(K15/$L$107)</f>
        <v>1.0952312433702203</v>
      </c>
      <c r="M15" s="35">
        <f t="shared" si="5"/>
        <v>2</v>
      </c>
      <c r="N15" s="32">
        <f t="shared" si="8"/>
        <v>7881</v>
      </c>
      <c r="O15" s="33">
        <f t="shared" si="8"/>
        <v>1.3151635338785357</v>
      </c>
      <c r="P15" s="36">
        <f t="shared" si="6"/>
        <v>3</v>
      </c>
      <c r="Q15" s="16"/>
      <c r="R15" s="37">
        <v>5854</v>
      </c>
      <c r="S15" s="33">
        <v>2.5609660644269963</v>
      </c>
      <c r="T15" s="36">
        <v>4</v>
      </c>
    </row>
    <row r="16" spans="1:22" x14ac:dyDescent="0.2">
      <c r="A16" s="67"/>
      <c r="B16" s="29" t="s">
        <v>119</v>
      </c>
      <c r="C16" s="30" t="s">
        <v>120</v>
      </c>
      <c r="D16" s="31">
        <v>1806</v>
      </c>
      <c r="E16" s="31" t="s">
        <v>195</v>
      </c>
      <c r="F16" s="31">
        <v>2321</v>
      </c>
      <c r="G16" s="31">
        <v>679</v>
      </c>
      <c r="H16" s="32">
        <f t="shared" si="3"/>
        <v>1806</v>
      </c>
      <c r="I16" s="33">
        <f>SUM(H16/$L$106)</f>
        <v>0.29752637951911431</v>
      </c>
      <c r="J16" s="34">
        <f t="shared" si="4"/>
        <v>1</v>
      </c>
      <c r="K16" s="32">
        <f>SUM(F16:G16)</f>
        <v>3000</v>
      </c>
      <c r="L16" s="33">
        <f>SUM(K16/$L$107)</f>
        <v>0.50193915828149416</v>
      </c>
      <c r="M16" s="35">
        <f t="shared" si="5"/>
        <v>1</v>
      </c>
      <c r="N16" s="32">
        <f t="shared" si="8"/>
        <v>4806</v>
      </c>
      <c r="O16" s="33">
        <f t="shared" si="8"/>
        <v>0.79946553780060847</v>
      </c>
      <c r="P16" s="36">
        <f t="shared" si="6"/>
        <v>2</v>
      </c>
      <c r="Q16" s="16"/>
      <c r="R16" s="37">
        <v>4992</v>
      </c>
      <c r="S16" s="33">
        <v>2.1810263585354903</v>
      </c>
      <c r="T16" s="36">
        <v>3</v>
      </c>
    </row>
    <row r="17" spans="1:20" x14ac:dyDescent="0.2">
      <c r="A17" s="67"/>
      <c r="B17" s="29" t="s">
        <v>121</v>
      </c>
      <c r="C17" s="30" t="s">
        <v>122</v>
      </c>
      <c r="D17" s="31">
        <v>2699</v>
      </c>
      <c r="E17" s="31" t="s">
        <v>195</v>
      </c>
      <c r="F17" s="31">
        <v>818</v>
      </c>
      <c r="G17" s="31">
        <v>8713</v>
      </c>
      <c r="H17" s="32">
        <f t="shared" si="3"/>
        <v>2699</v>
      </c>
      <c r="I17" s="33">
        <f>SUM(H17/$L$106)</f>
        <v>0.44464213639096878</v>
      </c>
      <c r="J17" s="34">
        <f t="shared" si="4"/>
        <v>1</v>
      </c>
      <c r="K17" s="32">
        <f>SUM(F17:G17)</f>
        <v>9531</v>
      </c>
      <c r="L17" s="33">
        <f>SUM(K17/$L$107)</f>
        <v>1.5946607058603071</v>
      </c>
      <c r="M17" s="35">
        <f t="shared" si="5"/>
        <v>2</v>
      </c>
      <c r="N17" s="32">
        <f t="shared" si="8"/>
        <v>12230</v>
      </c>
      <c r="O17" s="33">
        <f t="shared" si="8"/>
        <v>2.039302842251276</v>
      </c>
      <c r="P17" s="36">
        <f t="shared" si="6"/>
        <v>3</v>
      </c>
      <c r="Q17" s="16"/>
      <c r="R17" s="37">
        <v>11099</v>
      </c>
      <c r="S17" s="33">
        <v>4.8531968600488788</v>
      </c>
      <c r="T17" s="36">
        <v>6</v>
      </c>
    </row>
    <row r="18" spans="1:20" x14ac:dyDescent="0.2">
      <c r="A18" s="67"/>
      <c r="B18" s="29" t="s">
        <v>125</v>
      </c>
      <c r="C18" s="30" t="s">
        <v>126</v>
      </c>
      <c r="D18" s="31">
        <v>3246</v>
      </c>
      <c r="E18" s="31">
        <v>463</v>
      </c>
      <c r="F18" s="31">
        <v>12500</v>
      </c>
      <c r="G18" s="31">
        <v>6929</v>
      </c>
      <c r="H18" s="32">
        <f t="shared" si="3"/>
        <v>3709</v>
      </c>
      <c r="I18" s="33">
        <f>SUM(H18/$L$106)</f>
        <v>0.61103285804894525</v>
      </c>
      <c r="J18" s="34">
        <f t="shared" si="4"/>
        <v>1</v>
      </c>
      <c r="K18" s="32">
        <f>SUM(F18:G18)</f>
        <v>19429</v>
      </c>
      <c r="L18" s="33">
        <f>SUM(K18/$L$107)</f>
        <v>3.2507253020837168</v>
      </c>
      <c r="M18" s="35">
        <f t="shared" si="5"/>
        <v>4</v>
      </c>
      <c r="N18" s="32">
        <f t="shared" si="8"/>
        <v>23138</v>
      </c>
      <c r="O18" s="33">
        <f t="shared" si="8"/>
        <v>3.8617581601326618</v>
      </c>
      <c r="P18" s="36">
        <f t="shared" si="6"/>
        <v>5</v>
      </c>
      <c r="Q18" s="16"/>
      <c r="R18" s="37">
        <v>22716</v>
      </c>
      <c r="S18" s="33">
        <v>9.9427561123585591</v>
      </c>
      <c r="T18" s="36">
        <v>11</v>
      </c>
    </row>
    <row r="19" spans="1:20" x14ac:dyDescent="0.2">
      <c r="A19" s="68" t="s">
        <v>178</v>
      </c>
      <c r="B19" s="58"/>
      <c r="C19" s="58"/>
      <c r="D19" s="59">
        <f>SUM(D14:D18)</f>
        <v>10230</v>
      </c>
      <c r="E19" s="59">
        <f t="shared" ref="E19:P19" si="9">SUM(E14:E18)</f>
        <v>1161</v>
      </c>
      <c r="F19" s="59">
        <f t="shared" si="9"/>
        <v>19507</v>
      </c>
      <c r="G19" s="59">
        <f t="shared" si="9"/>
        <v>30422</v>
      </c>
      <c r="H19" s="59">
        <f>SUM(D19:E19)</f>
        <v>11391</v>
      </c>
      <c r="I19" s="59">
        <f t="shared" si="9"/>
        <v>1.876590802382188</v>
      </c>
      <c r="J19" s="59">
        <f t="shared" si="9"/>
        <v>5</v>
      </c>
      <c r="K19" s="59">
        <f t="shared" si="9"/>
        <v>49929</v>
      </c>
      <c r="L19" s="59">
        <f t="shared" si="9"/>
        <v>8.3537734112789082</v>
      </c>
      <c r="M19" s="59">
        <f t="shared" si="9"/>
        <v>11</v>
      </c>
      <c r="N19" s="59">
        <f t="shared" si="9"/>
        <v>61320</v>
      </c>
      <c r="O19" s="59">
        <f t="shared" si="9"/>
        <v>10.230364213661096</v>
      </c>
      <c r="P19" s="60">
        <f t="shared" si="9"/>
        <v>16</v>
      </c>
      <c r="Q19" s="16"/>
      <c r="R19" s="61">
        <v>57553</v>
      </c>
      <c r="S19" s="59">
        <v>25.184259465452669</v>
      </c>
      <c r="T19" s="60">
        <v>30</v>
      </c>
    </row>
    <row r="20" spans="1:20" s="14" customFormat="1" x14ac:dyDescent="0.2">
      <c r="A20" s="92"/>
      <c r="B20" s="93"/>
      <c r="C20" s="9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16"/>
      <c r="R20" s="96"/>
      <c r="S20" s="94"/>
      <c r="T20" s="95"/>
    </row>
    <row r="21" spans="1:20" x14ac:dyDescent="0.2">
      <c r="A21" s="66">
        <v>3</v>
      </c>
      <c r="B21" s="20" t="s">
        <v>27</v>
      </c>
      <c r="C21" s="21" t="s">
        <v>28</v>
      </c>
      <c r="D21" s="22">
        <v>1861</v>
      </c>
      <c r="E21" s="22">
        <v>785</v>
      </c>
      <c r="F21" s="22">
        <v>1228</v>
      </c>
      <c r="G21" s="22">
        <v>2978</v>
      </c>
      <c r="H21" s="23">
        <f t="shared" si="3"/>
        <v>2646</v>
      </c>
      <c r="I21" s="24">
        <f>SUM(H21/$L$106)</f>
        <v>0.43591074208614428</v>
      </c>
      <c r="J21" s="25">
        <f t="shared" si="4"/>
        <v>1</v>
      </c>
      <c r="K21" s="23">
        <f>SUM(F21:G21)</f>
        <v>4206</v>
      </c>
      <c r="L21" s="24">
        <f>SUM(K21/$L$107)</f>
        <v>0.70371869991065483</v>
      </c>
      <c r="M21" s="26">
        <f t="shared" si="5"/>
        <v>1</v>
      </c>
      <c r="N21" s="23">
        <f t="shared" ref="N21:P38" si="10">SUM(H21,K21)</f>
        <v>6852</v>
      </c>
      <c r="O21" s="24">
        <f t="shared" si="10"/>
        <v>1.1396294419967992</v>
      </c>
      <c r="P21" s="27">
        <f t="shared" si="6"/>
        <v>2</v>
      </c>
      <c r="Q21" s="16"/>
      <c r="R21" s="28">
        <v>6499</v>
      </c>
      <c r="S21" s="24">
        <v>2.8395594179959232</v>
      </c>
      <c r="T21" s="27">
        <v>4</v>
      </c>
    </row>
    <row r="22" spans="1:20" x14ac:dyDescent="0.2">
      <c r="A22" s="67"/>
      <c r="B22" s="29" t="s">
        <v>111</v>
      </c>
      <c r="C22" s="30" t="s">
        <v>112</v>
      </c>
      <c r="D22" s="31">
        <v>4583</v>
      </c>
      <c r="E22" s="31" t="s">
        <v>195</v>
      </c>
      <c r="F22" s="31">
        <v>6299</v>
      </c>
      <c r="G22" s="31">
        <v>4694</v>
      </c>
      <c r="H22" s="32">
        <f t="shared" si="3"/>
        <v>4583</v>
      </c>
      <c r="I22" s="33">
        <f>SUM(H22/$L$106)</f>
        <v>0.75501849243416441</v>
      </c>
      <c r="J22" s="34">
        <f t="shared" si="4"/>
        <v>1</v>
      </c>
      <c r="K22" s="32">
        <f>SUM(F22:G22)</f>
        <v>10993</v>
      </c>
      <c r="L22" s="33">
        <f>SUM(K22/$L$107)</f>
        <v>1.8392723889961553</v>
      </c>
      <c r="M22" s="35">
        <f t="shared" si="5"/>
        <v>2</v>
      </c>
      <c r="N22" s="32">
        <f t="shared" si="10"/>
        <v>15576</v>
      </c>
      <c r="O22" s="33">
        <f t="shared" si="10"/>
        <v>2.5942908814303198</v>
      </c>
      <c r="P22" s="36">
        <f t="shared" si="6"/>
        <v>3</v>
      </c>
      <c r="Q22" s="16"/>
      <c r="R22" s="37">
        <v>14606</v>
      </c>
      <c r="S22" s="33">
        <v>6.3747843135433531</v>
      </c>
      <c r="T22" s="36">
        <v>8</v>
      </c>
    </row>
    <row r="23" spans="1:20" x14ac:dyDescent="0.2">
      <c r="A23" s="67"/>
      <c r="B23" s="29" t="s">
        <v>113</v>
      </c>
      <c r="C23" s="30" t="s">
        <v>114</v>
      </c>
      <c r="D23" s="31">
        <v>968</v>
      </c>
      <c r="E23" s="31" t="s">
        <v>195</v>
      </c>
      <c r="F23" s="31">
        <v>1429</v>
      </c>
      <c r="G23" s="31">
        <v>4324</v>
      </c>
      <c r="H23" s="32">
        <f t="shared" si="3"/>
        <v>968</v>
      </c>
      <c r="I23" s="33">
        <f>SUM(H23/$L$106)</f>
        <v>0.15947150352962497</v>
      </c>
      <c r="J23" s="34">
        <f t="shared" si="4"/>
        <v>1</v>
      </c>
      <c r="K23" s="32">
        <f>SUM(F23:G23)</f>
        <v>5753</v>
      </c>
      <c r="L23" s="33">
        <f>SUM(K23/$L$107)</f>
        <v>0.96255199253114532</v>
      </c>
      <c r="M23" s="35">
        <f t="shared" si="5"/>
        <v>1</v>
      </c>
      <c r="N23" s="32">
        <f t="shared" si="10"/>
        <v>6721</v>
      </c>
      <c r="O23" s="33">
        <f t="shared" si="10"/>
        <v>1.1220234960607702</v>
      </c>
      <c r="P23" s="36">
        <f t="shared" si="10"/>
        <v>2</v>
      </c>
      <c r="Q23" s="16"/>
      <c r="R23" s="37">
        <v>6713</v>
      </c>
      <c r="S23" s="33">
        <v>2.9410289226806352</v>
      </c>
      <c r="T23" s="36">
        <v>4</v>
      </c>
    </row>
    <row r="24" spans="1:20" x14ac:dyDescent="0.2">
      <c r="A24" s="67"/>
      <c r="B24" s="29" t="s">
        <v>115</v>
      </c>
      <c r="C24" s="30" t="s">
        <v>116</v>
      </c>
      <c r="D24" s="31">
        <v>940</v>
      </c>
      <c r="E24" s="31" t="s">
        <v>195</v>
      </c>
      <c r="F24" s="31">
        <v>142</v>
      </c>
      <c r="G24" s="31">
        <v>4388</v>
      </c>
      <c r="H24" s="32">
        <f t="shared" si="3"/>
        <v>940</v>
      </c>
      <c r="I24" s="33">
        <f>SUM(H24/$L$106)</f>
        <v>0.15485869144405728</v>
      </c>
      <c r="J24" s="34">
        <f t="shared" si="4"/>
        <v>1</v>
      </c>
      <c r="K24" s="32">
        <f>SUM(F24:G24)</f>
        <v>4530</v>
      </c>
      <c r="L24" s="33">
        <f>SUM(K24/$L$107)</f>
        <v>0.75792812900505624</v>
      </c>
      <c r="M24" s="35">
        <f t="shared" si="5"/>
        <v>1</v>
      </c>
      <c r="N24" s="32">
        <f t="shared" si="10"/>
        <v>5470</v>
      </c>
      <c r="O24" s="33">
        <f t="shared" si="10"/>
        <v>0.91278682044911352</v>
      </c>
      <c r="P24" s="36">
        <f t="shared" si="10"/>
        <v>2</v>
      </c>
      <c r="Q24" s="16"/>
      <c r="R24" s="37">
        <v>5259</v>
      </c>
      <c r="S24" s="33">
        <v>2.3010958582107666</v>
      </c>
      <c r="T24" s="36">
        <v>3</v>
      </c>
    </row>
    <row r="25" spans="1:20" x14ac:dyDescent="0.2">
      <c r="A25" s="67"/>
      <c r="B25" s="29" t="s">
        <v>123</v>
      </c>
      <c r="C25" s="30" t="s">
        <v>124</v>
      </c>
      <c r="D25" s="31">
        <v>1207</v>
      </c>
      <c r="E25" s="31">
        <v>8</v>
      </c>
      <c r="F25" s="31">
        <v>742</v>
      </c>
      <c r="G25" s="31">
        <v>11562</v>
      </c>
      <c r="H25" s="32">
        <f t="shared" si="3"/>
        <v>1215</v>
      </c>
      <c r="I25" s="33">
        <f>SUM(H25/$L$106)</f>
        <v>0.20016309585588257</v>
      </c>
      <c r="J25" s="34">
        <f t="shared" si="4"/>
        <v>1</v>
      </c>
      <c r="K25" s="32">
        <f>SUM(F25:G25)</f>
        <v>12304</v>
      </c>
      <c r="L25" s="33">
        <f>SUM(K25/$L$107)</f>
        <v>2.0586198011651682</v>
      </c>
      <c r="M25" s="35">
        <f t="shared" si="5"/>
        <v>3</v>
      </c>
      <c r="N25" s="32">
        <f t="shared" si="10"/>
        <v>13519</v>
      </c>
      <c r="O25" s="33">
        <f t="shared" si="10"/>
        <v>2.2587828970210508</v>
      </c>
      <c r="P25" s="36">
        <f t="shared" si="10"/>
        <v>4</v>
      </c>
      <c r="Q25" s="16"/>
      <c r="R25" s="37">
        <v>12202</v>
      </c>
      <c r="S25" s="33">
        <v>5.349286129970996</v>
      </c>
      <c r="T25" s="36">
        <v>6</v>
      </c>
    </row>
    <row r="26" spans="1:20" x14ac:dyDescent="0.2">
      <c r="A26" s="68" t="s">
        <v>179</v>
      </c>
      <c r="B26" s="58"/>
      <c r="C26" s="58"/>
      <c r="D26" s="59">
        <f>SUM(D21:D25)</f>
        <v>9559</v>
      </c>
      <c r="E26" s="59">
        <f t="shared" ref="E26:P26" si="11">SUM(E21:E25)</f>
        <v>793</v>
      </c>
      <c r="F26" s="59">
        <f t="shared" si="11"/>
        <v>9840</v>
      </c>
      <c r="G26" s="59">
        <f t="shared" si="11"/>
        <v>27946</v>
      </c>
      <c r="H26" s="59">
        <f>SUM(D26:E26)</f>
        <v>10352</v>
      </c>
      <c r="I26" s="59">
        <f t="shared" si="11"/>
        <v>1.7054225253498736</v>
      </c>
      <c r="J26" s="59">
        <f t="shared" si="11"/>
        <v>5</v>
      </c>
      <c r="K26" s="59">
        <f t="shared" si="11"/>
        <v>37786</v>
      </c>
      <c r="L26" s="59">
        <f t="shared" si="11"/>
        <v>6.3220910116081797</v>
      </c>
      <c r="M26" s="59">
        <f t="shared" si="11"/>
        <v>8</v>
      </c>
      <c r="N26" s="59">
        <f t="shared" si="11"/>
        <v>48138</v>
      </c>
      <c r="O26" s="59">
        <f t="shared" si="11"/>
        <v>8.0275135369580539</v>
      </c>
      <c r="P26" s="60">
        <f t="shared" si="11"/>
        <v>13</v>
      </c>
      <c r="Q26" s="16"/>
      <c r="R26" s="61">
        <v>45279</v>
      </c>
      <c r="S26" s="59">
        <v>19.805754642401673</v>
      </c>
      <c r="T26" s="60">
        <v>25</v>
      </c>
    </row>
    <row r="27" spans="1:20" s="14" customFormat="1" x14ac:dyDescent="0.2">
      <c r="A27" s="92"/>
      <c r="B27" s="93"/>
      <c r="C27" s="93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5"/>
      <c r="Q27" s="16"/>
      <c r="R27" s="96"/>
      <c r="S27" s="94"/>
      <c r="T27" s="95"/>
    </row>
    <row r="28" spans="1:20" x14ac:dyDescent="0.2">
      <c r="A28" s="66">
        <v>4</v>
      </c>
      <c r="B28" s="20" t="s">
        <v>14</v>
      </c>
      <c r="C28" s="21" t="s">
        <v>15</v>
      </c>
      <c r="D28" s="22">
        <v>2543</v>
      </c>
      <c r="E28" s="22">
        <v>1</v>
      </c>
      <c r="F28" s="22">
        <v>273</v>
      </c>
      <c r="G28" s="22">
        <v>11648</v>
      </c>
      <c r="H28" s="23">
        <f t="shared" si="3"/>
        <v>2544</v>
      </c>
      <c r="I28" s="24">
        <f t="shared" ref="I28:I35" si="12">SUM(H28/$L$106)</f>
        <v>0.41910692663157634</v>
      </c>
      <c r="J28" s="25">
        <f t="shared" si="4"/>
        <v>1</v>
      </c>
      <c r="K28" s="23">
        <f t="shared" ref="K28:K35" si="13">SUM(F28:G28)</f>
        <v>11921</v>
      </c>
      <c r="L28" s="24">
        <f t="shared" ref="L28:L35" si="14">SUM(K28/$L$107)</f>
        <v>1.9945389019578974</v>
      </c>
      <c r="M28" s="26">
        <f t="shared" si="5"/>
        <v>2</v>
      </c>
      <c r="N28" s="23">
        <f t="shared" ref="N28:O35" si="15">SUM(H28,K28)</f>
        <v>14465</v>
      </c>
      <c r="O28" s="24">
        <f t="shared" si="15"/>
        <v>2.4136458285894737</v>
      </c>
      <c r="P28" s="27">
        <f t="shared" si="10"/>
        <v>3</v>
      </c>
      <c r="Q28" s="16"/>
      <c r="R28" s="28">
        <v>11958</v>
      </c>
      <c r="S28" s="24">
        <v>5.2329241425353796</v>
      </c>
      <c r="T28" s="27">
        <v>6</v>
      </c>
    </row>
    <row r="29" spans="1:20" x14ac:dyDescent="0.2">
      <c r="A29" s="67"/>
      <c r="B29" s="29" t="s">
        <v>16</v>
      </c>
      <c r="C29" s="30" t="s">
        <v>17</v>
      </c>
      <c r="D29" s="31">
        <v>2395</v>
      </c>
      <c r="E29" s="31">
        <v>2</v>
      </c>
      <c r="F29" s="31">
        <v>4801</v>
      </c>
      <c r="G29" s="31">
        <v>7608</v>
      </c>
      <c r="H29" s="32">
        <f t="shared" si="3"/>
        <v>2397</v>
      </c>
      <c r="I29" s="33">
        <f t="shared" si="12"/>
        <v>0.39488966318234608</v>
      </c>
      <c r="J29" s="34">
        <f t="shared" si="4"/>
        <v>1</v>
      </c>
      <c r="K29" s="32">
        <f t="shared" si="13"/>
        <v>12409</v>
      </c>
      <c r="L29" s="33">
        <f t="shared" si="14"/>
        <v>2.0761876717050205</v>
      </c>
      <c r="M29" s="35">
        <f t="shared" si="5"/>
        <v>3</v>
      </c>
      <c r="N29" s="32">
        <f t="shared" si="15"/>
        <v>14806</v>
      </c>
      <c r="O29" s="33">
        <f t="shared" si="15"/>
        <v>2.4710773348873665</v>
      </c>
      <c r="P29" s="36">
        <f t="shared" si="10"/>
        <v>4</v>
      </c>
      <c r="Q29" s="16"/>
      <c r="R29" s="37">
        <v>11052</v>
      </c>
      <c r="S29" s="33">
        <v>4.8368305471009458</v>
      </c>
      <c r="T29" s="36">
        <v>5</v>
      </c>
    </row>
    <row r="30" spans="1:20" x14ac:dyDescent="0.2">
      <c r="A30" s="67"/>
      <c r="B30" s="29" t="s">
        <v>18</v>
      </c>
      <c r="C30" s="30" t="s">
        <v>19</v>
      </c>
      <c r="D30" s="31">
        <v>4163</v>
      </c>
      <c r="E30" s="31">
        <v>36</v>
      </c>
      <c r="F30" s="31">
        <v>100</v>
      </c>
      <c r="G30" s="31">
        <v>1700</v>
      </c>
      <c r="H30" s="32">
        <f t="shared" si="3"/>
        <v>4199</v>
      </c>
      <c r="I30" s="33">
        <f t="shared" si="12"/>
        <v>0.69175706954637939</v>
      </c>
      <c r="J30" s="34">
        <f t="shared" si="4"/>
        <v>1</v>
      </c>
      <c r="K30" s="32">
        <f t="shared" si="13"/>
        <v>1800</v>
      </c>
      <c r="L30" s="33">
        <f t="shared" si="14"/>
        <v>0.30116349496889649</v>
      </c>
      <c r="M30" s="35">
        <f t="shared" si="5"/>
        <v>1</v>
      </c>
      <c r="N30" s="32">
        <f t="shared" si="15"/>
        <v>5999</v>
      </c>
      <c r="O30" s="33">
        <f t="shared" si="15"/>
        <v>0.99292056451527588</v>
      </c>
      <c r="P30" s="36">
        <f t="shared" si="10"/>
        <v>2</v>
      </c>
      <c r="Q30" s="16"/>
      <c r="R30" s="37">
        <v>5985</v>
      </c>
      <c r="S30" s="33">
        <v>2.5955246558281821</v>
      </c>
      <c r="T30" s="36">
        <v>3</v>
      </c>
    </row>
    <row r="31" spans="1:20" x14ac:dyDescent="0.2">
      <c r="A31" s="67"/>
      <c r="B31" s="29" t="s">
        <v>20</v>
      </c>
      <c r="C31" s="30" t="s">
        <v>21</v>
      </c>
      <c r="D31" s="31">
        <v>1387</v>
      </c>
      <c r="E31" s="31">
        <v>1</v>
      </c>
      <c r="F31" s="31">
        <v>1534</v>
      </c>
      <c r="G31" s="31">
        <v>1716</v>
      </c>
      <c r="H31" s="32">
        <f t="shared" si="3"/>
        <v>1388</v>
      </c>
      <c r="I31" s="33">
        <f t="shared" si="12"/>
        <v>0.22866368481313992</v>
      </c>
      <c r="J31" s="34">
        <f t="shared" si="4"/>
        <v>1</v>
      </c>
      <c r="K31" s="32">
        <f t="shared" si="13"/>
        <v>3250</v>
      </c>
      <c r="L31" s="33">
        <f t="shared" si="14"/>
        <v>0.54376742147161872</v>
      </c>
      <c r="M31" s="35">
        <f t="shared" si="5"/>
        <v>1</v>
      </c>
      <c r="N31" s="32">
        <f t="shared" si="15"/>
        <v>4638</v>
      </c>
      <c r="O31" s="33">
        <f t="shared" si="15"/>
        <v>0.77243110628475864</v>
      </c>
      <c r="P31" s="36">
        <f t="shared" si="10"/>
        <v>2</v>
      </c>
      <c r="Q31" s="16"/>
      <c r="R31" s="37">
        <v>4127</v>
      </c>
      <c r="S31" s="33">
        <v>1.8026503253723694</v>
      </c>
      <c r="T31" s="36">
        <v>3</v>
      </c>
    </row>
    <row r="32" spans="1:20" x14ac:dyDescent="0.2">
      <c r="A32" s="67"/>
      <c r="B32" s="29" t="s">
        <v>22</v>
      </c>
      <c r="C32" s="30" t="s">
        <v>23</v>
      </c>
      <c r="D32" s="31">
        <v>834</v>
      </c>
      <c r="E32" s="31">
        <v>332</v>
      </c>
      <c r="F32" s="31">
        <v>488</v>
      </c>
      <c r="G32" s="31">
        <v>8954</v>
      </c>
      <c r="H32" s="32">
        <f t="shared" si="3"/>
        <v>1166</v>
      </c>
      <c r="I32" s="33">
        <f t="shared" si="12"/>
        <v>0.19209067470613916</v>
      </c>
      <c r="J32" s="34">
        <f t="shared" si="4"/>
        <v>1</v>
      </c>
      <c r="K32" s="32">
        <f t="shared" si="13"/>
        <v>9442</v>
      </c>
      <c r="L32" s="33">
        <f t="shared" si="14"/>
        <v>1.5797698441646226</v>
      </c>
      <c r="M32" s="35">
        <f t="shared" si="5"/>
        <v>2</v>
      </c>
      <c r="N32" s="32">
        <f t="shared" si="15"/>
        <v>10608</v>
      </c>
      <c r="O32" s="33">
        <f t="shared" si="15"/>
        <v>1.7718605188707617</v>
      </c>
      <c r="P32" s="36">
        <f t="shared" si="10"/>
        <v>3</v>
      </c>
      <c r="Q32" s="16"/>
      <c r="R32" s="37">
        <v>9660</v>
      </c>
      <c r="S32" s="33">
        <v>4.2310392227624654</v>
      </c>
      <c r="T32" s="36">
        <v>5</v>
      </c>
    </row>
    <row r="33" spans="1:20" x14ac:dyDescent="0.2">
      <c r="A33" s="67"/>
      <c r="B33" s="29" t="s">
        <v>24</v>
      </c>
      <c r="C33" s="30" t="s">
        <v>25</v>
      </c>
      <c r="D33" s="31">
        <v>672</v>
      </c>
      <c r="E33" s="31">
        <v>274</v>
      </c>
      <c r="F33" s="31">
        <v>1425</v>
      </c>
      <c r="G33" s="31">
        <v>1730</v>
      </c>
      <c r="H33" s="32">
        <f t="shared" si="3"/>
        <v>946</v>
      </c>
      <c r="I33" s="33">
        <f t="shared" si="12"/>
        <v>0.15584715117667894</v>
      </c>
      <c r="J33" s="34">
        <f t="shared" si="4"/>
        <v>1</v>
      </c>
      <c r="K33" s="32">
        <f t="shared" si="13"/>
        <v>3155</v>
      </c>
      <c r="L33" s="33">
        <f t="shared" si="14"/>
        <v>0.52787268145937138</v>
      </c>
      <c r="M33" s="35">
        <f t="shared" si="5"/>
        <v>1</v>
      </c>
      <c r="N33" s="32">
        <f t="shared" si="15"/>
        <v>4101</v>
      </c>
      <c r="O33" s="33">
        <f t="shared" si="15"/>
        <v>0.6837198326360503</v>
      </c>
      <c r="P33" s="36">
        <f t="shared" si="10"/>
        <v>2</v>
      </c>
      <c r="Q33" s="16"/>
      <c r="R33" s="37">
        <v>4127</v>
      </c>
      <c r="S33" s="33">
        <v>1.8045819322271148</v>
      </c>
      <c r="T33" s="36">
        <v>3</v>
      </c>
    </row>
    <row r="34" spans="1:20" x14ac:dyDescent="0.2">
      <c r="A34" s="67"/>
      <c r="B34" s="29" t="s">
        <v>29</v>
      </c>
      <c r="C34" s="30" t="s">
        <v>30</v>
      </c>
      <c r="D34" s="31">
        <v>5238</v>
      </c>
      <c r="E34" s="31">
        <v>91</v>
      </c>
      <c r="F34" s="31">
        <v>1419</v>
      </c>
      <c r="G34" s="31">
        <v>5082</v>
      </c>
      <c r="H34" s="32">
        <f t="shared" si="3"/>
        <v>5329</v>
      </c>
      <c r="I34" s="33">
        <f t="shared" si="12"/>
        <v>0.87791698585678868</v>
      </c>
      <c r="J34" s="34">
        <f t="shared" si="4"/>
        <v>1</v>
      </c>
      <c r="K34" s="32">
        <f t="shared" si="13"/>
        <v>6501</v>
      </c>
      <c r="L34" s="33">
        <f t="shared" si="14"/>
        <v>1.0877021559959978</v>
      </c>
      <c r="M34" s="35">
        <f t="shared" si="5"/>
        <v>2</v>
      </c>
      <c r="N34" s="32">
        <f t="shared" si="15"/>
        <v>11830</v>
      </c>
      <c r="O34" s="33">
        <f t="shared" si="15"/>
        <v>1.9656191418527866</v>
      </c>
      <c r="P34" s="36">
        <f t="shared" si="10"/>
        <v>3</v>
      </c>
      <c r="Q34" s="16"/>
      <c r="R34" s="37">
        <v>9758</v>
      </c>
      <c r="S34" s="33">
        <v>4.2468015745692256</v>
      </c>
      <c r="T34" s="36">
        <v>6</v>
      </c>
    </row>
    <row r="35" spans="1:20" x14ac:dyDescent="0.2">
      <c r="A35" s="67"/>
      <c r="B35" s="29" t="s">
        <v>43</v>
      </c>
      <c r="C35" s="30" t="s">
        <v>44</v>
      </c>
      <c r="D35" s="31">
        <v>717</v>
      </c>
      <c r="E35" s="31">
        <v>3</v>
      </c>
      <c r="F35" s="31">
        <v>70</v>
      </c>
      <c r="G35" s="31">
        <v>6768</v>
      </c>
      <c r="H35" s="32">
        <f t="shared" si="3"/>
        <v>720</v>
      </c>
      <c r="I35" s="33">
        <f t="shared" si="12"/>
        <v>0.11861516791459707</v>
      </c>
      <c r="J35" s="34">
        <f t="shared" si="4"/>
        <v>1</v>
      </c>
      <c r="K35" s="32">
        <f t="shared" si="13"/>
        <v>6838</v>
      </c>
      <c r="L35" s="33">
        <f t="shared" si="14"/>
        <v>1.1440866547762858</v>
      </c>
      <c r="M35" s="35">
        <f t="shared" si="5"/>
        <v>2</v>
      </c>
      <c r="N35" s="32">
        <f t="shared" si="15"/>
        <v>7558</v>
      </c>
      <c r="O35" s="33">
        <f t="shared" si="15"/>
        <v>1.2627018226908828</v>
      </c>
      <c r="P35" s="36">
        <f t="shared" si="10"/>
        <v>3</v>
      </c>
      <c r="Q35" s="16"/>
      <c r="R35" s="37">
        <v>7400</v>
      </c>
      <c r="S35" s="33">
        <v>3.2436310751768089</v>
      </c>
      <c r="T35" s="36">
        <v>4</v>
      </c>
    </row>
    <row r="36" spans="1:20" x14ac:dyDescent="0.2">
      <c r="A36" s="68" t="s">
        <v>180</v>
      </c>
      <c r="B36" s="58"/>
      <c r="C36" s="58"/>
      <c r="D36" s="59">
        <f>SUM(D28:D35)</f>
        <v>17949</v>
      </c>
      <c r="E36" s="59">
        <f t="shared" ref="E36:P36" si="16">SUM(E28:E35)</f>
        <v>740</v>
      </c>
      <c r="F36" s="59">
        <f t="shared" si="16"/>
        <v>10110</v>
      </c>
      <c r="G36" s="59">
        <f t="shared" si="16"/>
        <v>45206</v>
      </c>
      <c r="H36" s="59">
        <f>SUM(D36:E36)</f>
        <v>18689</v>
      </c>
      <c r="I36" s="59">
        <f t="shared" si="16"/>
        <v>3.0788873238276455</v>
      </c>
      <c r="J36" s="59">
        <f t="shared" si="16"/>
        <v>8</v>
      </c>
      <c r="K36" s="59">
        <f t="shared" si="16"/>
        <v>55316</v>
      </c>
      <c r="L36" s="59">
        <f t="shared" si="16"/>
        <v>9.2550888264997102</v>
      </c>
      <c r="M36" s="59">
        <f t="shared" si="16"/>
        <v>14</v>
      </c>
      <c r="N36" s="59">
        <f t="shared" si="16"/>
        <v>74005</v>
      </c>
      <c r="O36" s="59">
        <f t="shared" si="16"/>
        <v>12.333976150327356</v>
      </c>
      <c r="P36" s="60">
        <f t="shared" si="16"/>
        <v>22</v>
      </c>
      <c r="Q36" s="16"/>
      <c r="R36" s="61">
        <v>64067</v>
      </c>
      <c r="S36" s="59">
        <v>27.993983475572492</v>
      </c>
      <c r="T36" s="60">
        <v>35</v>
      </c>
    </row>
    <row r="37" spans="1:20" s="14" customFormat="1" x14ac:dyDescent="0.2">
      <c r="A37" s="92"/>
      <c r="B37" s="93"/>
      <c r="C37" s="93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5"/>
      <c r="Q37" s="16"/>
      <c r="R37" s="96"/>
      <c r="S37" s="94"/>
      <c r="T37" s="95"/>
    </row>
    <row r="38" spans="1:20" x14ac:dyDescent="0.2">
      <c r="A38" s="66">
        <v>5</v>
      </c>
      <c r="B38" s="20" t="s">
        <v>128</v>
      </c>
      <c r="C38" s="21" t="s">
        <v>129</v>
      </c>
      <c r="D38" s="22">
        <v>2884</v>
      </c>
      <c r="E38" s="22">
        <v>636</v>
      </c>
      <c r="F38" s="22">
        <v>8835</v>
      </c>
      <c r="G38" s="22">
        <v>2477</v>
      </c>
      <c r="H38" s="23">
        <f t="shared" si="3"/>
        <v>3520</v>
      </c>
      <c r="I38" s="24">
        <f t="shared" ref="I38:I45" si="17">SUM(H38/$L$106)</f>
        <v>0.57989637647136349</v>
      </c>
      <c r="J38" s="25">
        <f t="shared" si="4"/>
        <v>1</v>
      </c>
      <c r="K38" s="23">
        <f>SUM(F38:G38)</f>
        <v>11312</v>
      </c>
      <c r="L38" s="24">
        <f t="shared" ref="L38:L45" si="18">SUM(K38/$L$107)</f>
        <v>1.8926452528267541</v>
      </c>
      <c r="M38" s="26">
        <f t="shared" si="5"/>
        <v>2</v>
      </c>
      <c r="N38" s="23">
        <f t="shared" ref="N38:P54" si="19">SUM(H38,K38)</f>
        <v>14832</v>
      </c>
      <c r="O38" s="24">
        <f t="shared" si="19"/>
        <v>2.4725416292981177</v>
      </c>
      <c r="P38" s="27">
        <f t="shared" si="10"/>
        <v>3</v>
      </c>
      <c r="Q38" s="16"/>
      <c r="R38" s="28">
        <v>14649</v>
      </c>
      <c r="S38" s="24">
        <v>6.4073106078743756</v>
      </c>
      <c r="T38" s="27">
        <v>8</v>
      </c>
    </row>
    <row r="39" spans="1:20" x14ac:dyDescent="0.2">
      <c r="A39" s="67"/>
      <c r="B39" s="29" t="s">
        <v>130</v>
      </c>
      <c r="C39" s="30" t="s">
        <v>131</v>
      </c>
      <c r="D39" s="31">
        <v>2340</v>
      </c>
      <c r="E39" s="31">
        <v>5</v>
      </c>
      <c r="F39" s="31">
        <v>2789</v>
      </c>
      <c r="G39" s="31">
        <v>9701</v>
      </c>
      <c r="H39" s="32">
        <f t="shared" si="3"/>
        <v>2345</v>
      </c>
      <c r="I39" s="33">
        <f t="shared" si="17"/>
        <v>0.38632301216629189</v>
      </c>
      <c r="J39" s="34">
        <f t="shared" si="4"/>
        <v>1</v>
      </c>
      <c r="K39" s="32">
        <f t="shared" ref="K39:K45" si="20">SUM(F39:G39)</f>
        <v>12490</v>
      </c>
      <c r="L39" s="33">
        <f t="shared" si="18"/>
        <v>2.0897400289786208</v>
      </c>
      <c r="M39" s="35">
        <f t="shared" si="5"/>
        <v>3</v>
      </c>
      <c r="N39" s="32">
        <f t="shared" si="19"/>
        <v>14835</v>
      </c>
      <c r="O39" s="33">
        <f t="shared" si="19"/>
        <v>2.4760630411449127</v>
      </c>
      <c r="P39" s="36">
        <f t="shared" si="19"/>
        <v>4</v>
      </c>
      <c r="Q39" s="16"/>
      <c r="R39" s="37">
        <v>14236</v>
      </c>
      <c r="S39" s="33">
        <v>6.2304054634699249</v>
      </c>
      <c r="T39" s="36">
        <v>8</v>
      </c>
    </row>
    <row r="40" spans="1:20" x14ac:dyDescent="0.2">
      <c r="A40" s="67"/>
      <c r="B40" s="29" t="s">
        <v>132</v>
      </c>
      <c r="C40" s="30" t="s">
        <v>133</v>
      </c>
      <c r="D40" s="31">
        <v>1732</v>
      </c>
      <c r="E40" s="31">
        <v>1</v>
      </c>
      <c r="F40" s="31">
        <v>227</v>
      </c>
      <c r="G40" s="31">
        <v>4084</v>
      </c>
      <c r="H40" s="32">
        <f t="shared" si="3"/>
        <v>1733</v>
      </c>
      <c r="I40" s="33">
        <f t="shared" si="17"/>
        <v>0.28550011943888437</v>
      </c>
      <c r="J40" s="34">
        <f t="shared" si="4"/>
        <v>1</v>
      </c>
      <c r="K40" s="32">
        <f t="shared" si="20"/>
        <v>4311</v>
      </c>
      <c r="L40" s="33">
        <f t="shared" si="18"/>
        <v>0.72128657045050715</v>
      </c>
      <c r="M40" s="35">
        <f t="shared" si="5"/>
        <v>1</v>
      </c>
      <c r="N40" s="32">
        <f t="shared" si="19"/>
        <v>6044</v>
      </c>
      <c r="O40" s="33">
        <f t="shared" si="19"/>
        <v>1.0067866898893916</v>
      </c>
      <c r="P40" s="36">
        <f t="shared" si="19"/>
        <v>2</v>
      </c>
      <c r="Q40" s="16"/>
      <c r="R40" s="37">
        <v>5800</v>
      </c>
      <c r="S40" s="33">
        <v>2.5350517359294686</v>
      </c>
      <c r="T40" s="36">
        <v>3</v>
      </c>
    </row>
    <row r="41" spans="1:20" x14ac:dyDescent="0.2">
      <c r="A41" s="67"/>
      <c r="B41" s="29" t="s">
        <v>134</v>
      </c>
      <c r="C41" s="30" t="s">
        <v>135</v>
      </c>
      <c r="D41" s="31">
        <v>1644</v>
      </c>
      <c r="E41" s="31">
        <v>204</v>
      </c>
      <c r="F41" s="31">
        <v>153</v>
      </c>
      <c r="G41" s="31">
        <v>6402</v>
      </c>
      <c r="H41" s="32">
        <f t="shared" si="3"/>
        <v>1848</v>
      </c>
      <c r="I41" s="33">
        <f t="shared" si="17"/>
        <v>0.30444559764746582</v>
      </c>
      <c r="J41" s="34">
        <f t="shared" si="4"/>
        <v>1</v>
      </c>
      <c r="K41" s="32">
        <f t="shared" si="20"/>
        <v>6555</v>
      </c>
      <c r="L41" s="33">
        <f t="shared" si="18"/>
        <v>1.0967370608450648</v>
      </c>
      <c r="M41" s="35">
        <f t="shared" si="5"/>
        <v>2</v>
      </c>
      <c r="N41" s="32">
        <f t="shared" si="19"/>
        <v>8403</v>
      </c>
      <c r="O41" s="33">
        <f t="shared" si="19"/>
        <v>1.4011826584925307</v>
      </c>
      <c r="P41" s="36">
        <f t="shared" si="19"/>
        <v>3</v>
      </c>
      <c r="Q41" s="16"/>
      <c r="R41" s="37">
        <v>7386</v>
      </c>
      <c r="S41" s="33">
        <v>3.22989607157702</v>
      </c>
      <c r="T41" s="36">
        <v>4</v>
      </c>
    </row>
    <row r="42" spans="1:20" x14ac:dyDescent="0.2">
      <c r="A42" s="67"/>
      <c r="B42" s="29" t="s">
        <v>136</v>
      </c>
      <c r="C42" s="30" t="s">
        <v>137</v>
      </c>
      <c r="D42" s="31">
        <v>3730</v>
      </c>
      <c r="E42" s="31">
        <v>11</v>
      </c>
      <c r="F42" s="31">
        <v>9006</v>
      </c>
      <c r="G42" s="31">
        <v>3355</v>
      </c>
      <c r="H42" s="32">
        <f t="shared" si="3"/>
        <v>3741</v>
      </c>
      <c r="I42" s="33">
        <f t="shared" si="17"/>
        <v>0.616304643289594</v>
      </c>
      <c r="J42" s="34">
        <f t="shared" si="4"/>
        <v>1</v>
      </c>
      <c r="K42" s="32">
        <f t="shared" si="20"/>
        <v>12361</v>
      </c>
      <c r="L42" s="33">
        <f t="shared" si="18"/>
        <v>2.0681566451725164</v>
      </c>
      <c r="M42" s="35">
        <f t="shared" si="5"/>
        <v>3</v>
      </c>
      <c r="N42" s="32">
        <f t="shared" si="19"/>
        <v>16102</v>
      </c>
      <c r="O42" s="33">
        <f t="shared" si="19"/>
        <v>2.6844612884621104</v>
      </c>
      <c r="P42" s="36">
        <f t="shared" si="19"/>
        <v>4</v>
      </c>
      <c r="Q42" s="16"/>
      <c r="R42" s="37">
        <v>15586</v>
      </c>
      <c r="S42" s="33">
        <v>6.8133584116787365</v>
      </c>
      <c r="T42" s="36">
        <v>8</v>
      </c>
    </row>
    <row r="43" spans="1:20" x14ac:dyDescent="0.2">
      <c r="A43" s="67"/>
      <c r="B43" s="29" t="s">
        <v>138</v>
      </c>
      <c r="C43" s="30" t="s">
        <v>139</v>
      </c>
      <c r="D43" s="31">
        <v>540</v>
      </c>
      <c r="E43" s="31">
        <v>34</v>
      </c>
      <c r="F43" s="31">
        <v>5116</v>
      </c>
      <c r="G43" s="31">
        <v>1243</v>
      </c>
      <c r="H43" s="32">
        <f t="shared" si="3"/>
        <v>574</v>
      </c>
      <c r="I43" s="33">
        <f t="shared" si="17"/>
        <v>9.4562647754137114E-2</v>
      </c>
      <c r="J43" s="34">
        <f t="shared" si="4"/>
        <v>1</v>
      </c>
      <c r="K43" s="32">
        <f t="shared" si="20"/>
        <v>6359</v>
      </c>
      <c r="L43" s="33">
        <f t="shared" si="18"/>
        <v>1.0639437025040073</v>
      </c>
      <c r="M43" s="35">
        <f t="shared" si="5"/>
        <v>2</v>
      </c>
      <c r="N43" s="32">
        <f t="shared" si="19"/>
        <v>6933</v>
      </c>
      <c r="O43" s="33">
        <f t="shared" si="19"/>
        <v>1.1585063502581443</v>
      </c>
      <c r="P43" s="36">
        <f t="shared" si="19"/>
        <v>3</v>
      </c>
      <c r="Q43" s="16"/>
      <c r="R43" s="37">
        <v>6030</v>
      </c>
      <c r="S43" s="33">
        <v>2.6447831042988512</v>
      </c>
      <c r="T43" s="36">
        <v>4</v>
      </c>
    </row>
    <row r="44" spans="1:20" x14ac:dyDescent="0.2">
      <c r="A44" s="67"/>
      <c r="B44" s="29" t="s">
        <v>140</v>
      </c>
      <c r="C44" s="30" t="s">
        <v>141</v>
      </c>
      <c r="D44" s="31">
        <v>2368</v>
      </c>
      <c r="E44" s="31">
        <v>1</v>
      </c>
      <c r="F44" s="31">
        <v>3586</v>
      </c>
      <c r="G44" s="31">
        <v>2110</v>
      </c>
      <c r="H44" s="32">
        <f t="shared" si="3"/>
        <v>2369</v>
      </c>
      <c r="I44" s="33">
        <f t="shared" si="17"/>
        <v>0.39027685109677845</v>
      </c>
      <c r="J44" s="34">
        <f t="shared" si="4"/>
        <v>1</v>
      </c>
      <c r="K44" s="32">
        <f t="shared" si="20"/>
        <v>5696</v>
      </c>
      <c r="L44" s="33">
        <f t="shared" si="18"/>
        <v>0.95301514852379698</v>
      </c>
      <c r="M44" s="35">
        <f t="shared" si="5"/>
        <v>1</v>
      </c>
      <c r="N44" s="32">
        <f t="shared" si="19"/>
        <v>8065</v>
      </c>
      <c r="O44" s="33">
        <f t="shared" si="19"/>
        <v>1.3432919996205754</v>
      </c>
      <c r="P44" s="36">
        <f t="shared" si="19"/>
        <v>2</v>
      </c>
      <c r="Q44" s="16"/>
      <c r="R44" s="37">
        <v>7348</v>
      </c>
      <c r="S44" s="33">
        <v>3.2096408483751411</v>
      </c>
      <c r="T44" s="36">
        <v>4</v>
      </c>
    </row>
    <row r="45" spans="1:20" x14ac:dyDescent="0.2">
      <c r="A45" s="67"/>
      <c r="B45" s="29" t="s">
        <v>142</v>
      </c>
      <c r="C45" s="30" t="s">
        <v>143</v>
      </c>
      <c r="D45" s="31">
        <v>1561</v>
      </c>
      <c r="E45" s="31" t="s">
        <v>195</v>
      </c>
      <c r="F45" s="31">
        <v>2049</v>
      </c>
      <c r="G45" s="31">
        <v>13429</v>
      </c>
      <c r="H45" s="32">
        <f t="shared" si="3"/>
        <v>1561</v>
      </c>
      <c r="I45" s="33">
        <f t="shared" si="17"/>
        <v>0.25716427377039724</v>
      </c>
      <c r="J45" s="34">
        <f t="shared" si="4"/>
        <v>1</v>
      </c>
      <c r="K45" s="32">
        <f t="shared" si="20"/>
        <v>15478</v>
      </c>
      <c r="L45" s="33">
        <f t="shared" si="18"/>
        <v>2.5896714306269892</v>
      </c>
      <c r="M45" s="35">
        <f t="shared" si="5"/>
        <v>3</v>
      </c>
      <c r="N45" s="32">
        <f t="shared" si="19"/>
        <v>17039</v>
      </c>
      <c r="O45" s="33">
        <f t="shared" si="19"/>
        <v>2.8468357043973866</v>
      </c>
      <c r="P45" s="36">
        <f t="shared" si="19"/>
        <v>4</v>
      </c>
      <c r="Q45" s="16"/>
      <c r="R45" s="37">
        <v>16045</v>
      </c>
      <c r="S45" s="33">
        <v>7.0337488831424393</v>
      </c>
      <c r="T45" s="36">
        <v>8</v>
      </c>
    </row>
    <row r="46" spans="1:20" x14ac:dyDescent="0.2">
      <c r="A46" s="68" t="s">
        <v>181</v>
      </c>
      <c r="B46" s="58"/>
      <c r="C46" s="58"/>
      <c r="D46" s="59">
        <f>SUM(D38:D45)</f>
        <v>16799</v>
      </c>
      <c r="E46" s="59">
        <f t="shared" ref="E46:O46" si="21">SUM(E38:E45)</f>
        <v>892</v>
      </c>
      <c r="F46" s="59">
        <f t="shared" si="21"/>
        <v>31761</v>
      </c>
      <c r="G46" s="59">
        <f t="shared" si="21"/>
        <v>42801</v>
      </c>
      <c r="H46" s="59">
        <f>SUM(D46:E46)</f>
        <v>17691</v>
      </c>
      <c r="I46" s="59">
        <f t="shared" si="21"/>
        <v>2.9144735216349127</v>
      </c>
      <c r="J46" s="59">
        <f t="shared" si="21"/>
        <v>8</v>
      </c>
      <c r="K46" s="59">
        <f>SUM(K38:K45)</f>
        <v>74562</v>
      </c>
      <c r="L46" s="59">
        <f t="shared" si="21"/>
        <v>12.475195839928256</v>
      </c>
      <c r="M46" s="59">
        <f t="shared" si="21"/>
        <v>17</v>
      </c>
      <c r="N46" s="59">
        <f t="shared" si="21"/>
        <v>92253</v>
      </c>
      <c r="O46" s="59">
        <f t="shared" si="21"/>
        <v>15.38966936156317</v>
      </c>
      <c r="P46" s="60">
        <f>SUM(P38:P45)</f>
        <v>25</v>
      </c>
      <c r="Q46" s="16"/>
      <c r="R46" s="61">
        <v>87080</v>
      </c>
      <c r="S46" s="59">
        <v>38.104195126345957</v>
      </c>
      <c r="T46" s="60">
        <v>47</v>
      </c>
    </row>
    <row r="47" spans="1:20" s="14" customFormat="1" x14ac:dyDescent="0.2">
      <c r="A47" s="92"/>
      <c r="B47" s="93"/>
      <c r="C47" s="93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5"/>
      <c r="Q47" s="16"/>
      <c r="R47" s="96"/>
      <c r="S47" s="94"/>
      <c r="T47" s="95"/>
    </row>
    <row r="48" spans="1:20" x14ac:dyDescent="0.2">
      <c r="A48" s="66">
        <v>6</v>
      </c>
      <c r="B48" s="20" t="s">
        <v>11</v>
      </c>
      <c r="C48" s="21" t="s">
        <v>12</v>
      </c>
      <c r="D48" s="22">
        <v>4269</v>
      </c>
      <c r="E48" s="22">
        <v>110</v>
      </c>
      <c r="F48" s="22">
        <v>70</v>
      </c>
      <c r="G48" s="22">
        <v>7650</v>
      </c>
      <c r="H48" s="23">
        <f t="shared" si="3"/>
        <v>4379</v>
      </c>
      <c r="I48" s="24">
        <f t="shared" ref="I48:I55" si="22">SUM(H48/$L$106)</f>
        <v>0.72141086152502865</v>
      </c>
      <c r="J48" s="25">
        <f t="shared" si="4"/>
        <v>1</v>
      </c>
      <c r="K48" s="23">
        <f t="shared" ref="K48:K55" si="23">SUM(F48:G48)</f>
        <v>7720</v>
      </c>
      <c r="L48" s="24">
        <f t="shared" ref="L48:L55" si="24">SUM(K48/$L$107)</f>
        <v>1.2916567673110451</v>
      </c>
      <c r="M48" s="26">
        <f t="shared" si="5"/>
        <v>2</v>
      </c>
      <c r="N48" s="23">
        <f t="shared" ref="N48:P65" si="25">SUM(H48,K48)</f>
        <v>12099</v>
      </c>
      <c r="O48" s="24">
        <f t="shared" si="25"/>
        <v>2.0130676288360738</v>
      </c>
      <c r="P48" s="27">
        <f t="shared" si="19"/>
        <v>3</v>
      </c>
      <c r="Q48" s="16"/>
      <c r="R48" s="28">
        <v>10391</v>
      </c>
      <c r="S48" s="24">
        <v>4.5363231254671987</v>
      </c>
      <c r="T48" s="27">
        <v>6</v>
      </c>
    </row>
    <row r="49" spans="1:20" x14ac:dyDescent="0.2">
      <c r="A49" s="67"/>
      <c r="B49" s="29" t="s">
        <v>31</v>
      </c>
      <c r="C49" s="30" t="s">
        <v>32</v>
      </c>
      <c r="D49" s="31">
        <v>2787</v>
      </c>
      <c r="E49" s="31">
        <v>330</v>
      </c>
      <c r="F49" s="31">
        <v>825</v>
      </c>
      <c r="G49" s="31">
        <v>25198</v>
      </c>
      <c r="H49" s="32">
        <f t="shared" si="3"/>
        <v>3117</v>
      </c>
      <c r="I49" s="33">
        <f t="shared" si="22"/>
        <v>0.51350483109694323</v>
      </c>
      <c r="J49" s="34">
        <f t="shared" si="4"/>
        <v>1</v>
      </c>
      <c r="K49" s="32">
        <f t="shared" si="23"/>
        <v>26023</v>
      </c>
      <c r="L49" s="33">
        <f t="shared" si="24"/>
        <v>4.3539875719864414</v>
      </c>
      <c r="M49" s="35">
        <f t="shared" si="5"/>
        <v>5</v>
      </c>
      <c r="N49" s="32">
        <f t="shared" si="25"/>
        <v>29140</v>
      </c>
      <c r="O49" s="33">
        <f t="shared" si="25"/>
        <v>4.8674924030833848</v>
      </c>
      <c r="P49" s="36">
        <f t="shared" si="19"/>
        <v>6</v>
      </c>
      <c r="Q49" s="16"/>
      <c r="R49" s="37">
        <v>27558</v>
      </c>
      <c r="S49" s="33">
        <v>12.078875278972099</v>
      </c>
      <c r="T49" s="36">
        <v>13</v>
      </c>
    </row>
    <row r="50" spans="1:20" x14ac:dyDescent="0.2">
      <c r="A50" s="67"/>
      <c r="B50" s="29" t="s">
        <v>33</v>
      </c>
      <c r="C50" s="30" t="s">
        <v>34</v>
      </c>
      <c r="D50" s="31">
        <v>1933</v>
      </c>
      <c r="E50" s="31">
        <v>133</v>
      </c>
      <c r="F50" s="31">
        <v>10</v>
      </c>
      <c r="G50" s="31">
        <v>8901</v>
      </c>
      <c r="H50" s="32">
        <f t="shared" si="3"/>
        <v>2066</v>
      </c>
      <c r="I50" s="33">
        <f t="shared" si="22"/>
        <v>0.34035963459938551</v>
      </c>
      <c r="J50" s="34">
        <f t="shared" si="4"/>
        <v>1</v>
      </c>
      <c r="K50" s="32">
        <f t="shared" si="23"/>
        <v>8911</v>
      </c>
      <c r="L50" s="33">
        <f t="shared" si="24"/>
        <v>1.4909266131487982</v>
      </c>
      <c r="M50" s="35">
        <f t="shared" si="5"/>
        <v>2</v>
      </c>
      <c r="N50" s="32">
        <f t="shared" si="25"/>
        <v>10977</v>
      </c>
      <c r="O50" s="33">
        <f t="shared" si="25"/>
        <v>1.8312862477481837</v>
      </c>
      <c r="P50" s="36">
        <f t="shared" si="19"/>
        <v>3</v>
      </c>
      <c r="Q50" s="16"/>
      <c r="R50" s="37">
        <v>8548</v>
      </c>
      <c r="S50" s="33">
        <v>3.7396655253499267</v>
      </c>
      <c r="T50" s="36">
        <v>5</v>
      </c>
    </row>
    <row r="51" spans="1:20" x14ac:dyDescent="0.2">
      <c r="A51" s="67"/>
      <c r="B51" s="29" t="s">
        <v>35</v>
      </c>
      <c r="C51" s="30" t="s">
        <v>36</v>
      </c>
      <c r="D51" s="31">
        <v>2528</v>
      </c>
      <c r="E51" s="31">
        <v>2</v>
      </c>
      <c r="F51" s="31">
        <v>1</v>
      </c>
      <c r="G51" s="31">
        <v>7034</v>
      </c>
      <c r="H51" s="32">
        <f t="shared" si="3"/>
        <v>2530</v>
      </c>
      <c r="I51" s="33">
        <f t="shared" si="22"/>
        <v>0.41680052058879252</v>
      </c>
      <c r="J51" s="34">
        <f t="shared" si="4"/>
        <v>1</v>
      </c>
      <c r="K51" s="32">
        <f t="shared" si="23"/>
        <v>7035</v>
      </c>
      <c r="L51" s="33">
        <f t="shared" si="24"/>
        <v>1.177047326170104</v>
      </c>
      <c r="M51" s="35">
        <f t="shared" si="5"/>
        <v>2</v>
      </c>
      <c r="N51" s="32">
        <f t="shared" si="25"/>
        <v>9565</v>
      </c>
      <c r="O51" s="33">
        <f t="shared" si="25"/>
        <v>1.5938478467588966</v>
      </c>
      <c r="P51" s="36">
        <f t="shared" si="19"/>
        <v>3</v>
      </c>
      <c r="Q51" s="16"/>
      <c r="R51" s="37">
        <v>8972</v>
      </c>
      <c r="S51" s="33">
        <v>3.9221540183851666</v>
      </c>
      <c r="T51" s="36">
        <v>4</v>
      </c>
    </row>
    <row r="52" spans="1:20" x14ac:dyDescent="0.2">
      <c r="A52" s="67"/>
      <c r="B52" s="29" t="s">
        <v>37</v>
      </c>
      <c r="C52" s="30" t="s">
        <v>38</v>
      </c>
      <c r="D52" s="31">
        <v>723</v>
      </c>
      <c r="E52" s="31" t="s">
        <v>195</v>
      </c>
      <c r="F52" s="31">
        <v>60</v>
      </c>
      <c r="G52" s="31">
        <v>2730</v>
      </c>
      <c r="H52" s="32">
        <f t="shared" si="3"/>
        <v>723</v>
      </c>
      <c r="I52" s="33">
        <f t="shared" si="22"/>
        <v>0.1191093977809079</v>
      </c>
      <c r="J52" s="34">
        <f t="shared" si="4"/>
        <v>1</v>
      </c>
      <c r="K52" s="32">
        <f t="shared" si="23"/>
        <v>2790</v>
      </c>
      <c r="L52" s="33">
        <f t="shared" si="24"/>
        <v>0.46680341720178958</v>
      </c>
      <c r="M52" s="35">
        <f t="shared" si="5"/>
        <v>1</v>
      </c>
      <c r="N52" s="32">
        <f t="shared" si="25"/>
        <v>3513</v>
      </c>
      <c r="O52" s="33">
        <f t="shared" si="25"/>
        <v>0.58591281498269754</v>
      </c>
      <c r="P52" s="36">
        <f t="shared" si="19"/>
        <v>2</v>
      </c>
      <c r="Q52" s="16"/>
      <c r="R52" s="37">
        <v>3200</v>
      </c>
      <c r="S52" s="33">
        <v>1.3996350756302307</v>
      </c>
      <c r="T52" s="36">
        <v>3</v>
      </c>
    </row>
    <row r="53" spans="1:20" x14ac:dyDescent="0.2">
      <c r="A53" s="67"/>
      <c r="B53" s="29" t="s">
        <v>39</v>
      </c>
      <c r="C53" s="30" t="s">
        <v>40</v>
      </c>
      <c r="D53" s="31">
        <v>3169</v>
      </c>
      <c r="E53" s="31">
        <v>174</v>
      </c>
      <c r="F53" s="31">
        <v>1365</v>
      </c>
      <c r="G53" s="31">
        <v>6658</v>
      </c>
      <c r="H53" s="32">
        <f t="shared" si="3"/>
        <v>3343</v>
      </c>
      <c r="I53" s="33">
        <f t="shared" si="22"/>
        <v>0.550736814359025</v>
      </c>
      <c r="J53" s="34">
        <f t="shared" si="4"/>
        <v>1</v>
      </c>
      <c r="K53" s="32">
        <f t="shared" si="23"/>
        <v>8023</v>
      </c>
      <c r="L53" s="33">
        <f t="shared" si="24"/>
        <v>1.342352622297476</v>
      </c>
      <c r="M53" s="35">
        <f t="shared" si="5"/>
        <v>2</v>
      </c>
      <c r="N53" s="32">
        <f t="shared" si="25"/>
        <v>11366</v>
      </c>
      <c r="O53" s="33">
        <f t="shared" si="25"/>
        <v>1.893089436656501</v>
      </c>
      <c r="P53" s="36">
        <f t="shared" si="19"/>
        <v>3</v>
      </c>
      <c r="Q53" s="16"/>
      <c r="R53" s="37">
        <v>10641</v>
      </c>
      <c r="S53" s="33">
        <v>4.648330051224808</v>
      </c>
      <c r="T53" s="36">
        <v>6</v>
      </c>
    </row>
    <row r="54" spans="1:20" x14ac:dyDescent="0.2">
      <c r="A54" s="67"/>
      <c r="B54" s="29" t="s">
        <v>41</v>
      </c>
      <c r="C54" s="30" t="s">
        <v>42</v>
      </c>
      <c r="D54" s="31">
        <v>3597</v>
      </c>
      <c r="E54" s="31">
        <v>20</v>
      </c>
      <c r="F54" s="31">
        <v>405</v>
      </c>
      <c r="G54" s="31">
        <v>7932</v>
      </c>
      <c r="H54" s="32">
        <f t="shared" si="3"/>
        <v>3617</v>
      </c>
      <c r="I54" s="33">
        <f t="shared" si="22"/>
        <v>0.59587647548208</v>
      </c>
      <c r="J54" s="34">
        <f t="shared" si="4"/>
        <v>1</v>
      </c>
      <c r="K54" s="32">
        <f t="shared" si="23"/>
        <v>8337</v>
      </c>
      <c r="L54" s="33">
        <f t="shared" si="24"/>
        <v>1.3948889208642723</v>
      </c>
      <c r="M54" s="35">
        <f t="shared" si="5"/>
        <v>2</v>
      </c>
      <c r="N54" s="32">
        <f t="shared" si="25"/>
        <v>11954</v>
      </c>
      <c r="O54" s="33">
        <f t="shared" si="25"/>
        <v>1.9907653963463523</v>
      </c>
      <c r="P54" s="36">
        <f t="shared" si="19"/>
        <v>3</v>
      </c>
      <c r="Q54" s="16"/>
      <c r="R54" s="37">
        <v>11948</v>
      </c>
      <c r="S54" s="33">
        <v>5.2162311993181989</v>
      </c>
      <c r="T54" s="36">
        <v>6</v>
      </c>
    </row>
    <row r="55" spans="1:20" x14ac:dyDescent="0.2">
      <c r="A55" s="67"/>
      <c r="B55" s="29" t="s">
        <v>45</v>
      </c>
      <c r="C55" s="30" t="s">
        <v>46</v>
      </c>
      <c r="D55" s="31">
        <v>2055</v>
      </c>
      <c r="E55" s="31" t="s">
        <v>195</v>
      </c>
      <c r="F55" s="31">
        <v>1297</v>
      </c>
      <c r="G55" s="31">
        <v>9122</v>
      </c>
      <c r="H55" s="32">
        <f t="shared" si="3"/>
        <v>2055</v>
      </c>
      <c r="I55" s="33">
        <f t="shared" si="22"/>
        <v>0.33854745842291251</v>
      </c>
      <c r="J55" s="34">
        <f t="shared" si="4"/>
        <v>1</v>
      </c>
      <c r="K55" s="32">
        <f t="shared" si="23"/>
        <v>10419</v>
      </c>
      <c r="L55" s="33">
        <f t="shared" si="24"/>
        <v>1.7432346967116295</v>
      </c>
      <c r="M55" s="35">
        <f t="shared" si="5"/>
        <v>2</v>
      </c>
      <c r="N55" s="32">
        <f t="shared" si="25"/>
        <v>12474</v>
      </c>
      <c r="O55" s="33">
        <f t="shared" si="25"/>
        <v>2.0817821551345421</v>
      </c>
      <c r="P55" s="36">
        <f t="shared" si="25"/>
        <v>3</v>
      </c>
      <c r="Q55" s="16"/>
      <c r="R55" s="37">
        <v>12182</v>
      </c>
      <c r="S55" s="33">
        <v>5.331983326034833</v>
      </c>
      <c r="T55" s="36">
        <v>6</v>
      </c>
    </row>
    <row r="56" spans="1:20" x14ac:dyDescent="0.2">
      <c r="A56" s="68" t="s">
        <v>182</v>
      </c>
      <c r="B56" s="58"/>
      <c r="C56" s="58"/>
      <c r="D56" s="59">
        <f>SUM(D48:D55)</f>
        <v>21061</v>
      </c>
      <c r="E56" s="59">
        <f t="shared" ref="E56:O56" si="26">SUM(E48:E55)</f>
        <v>769</v>
      </c>
      <c r="F56" s="59">
        <f t="shared" si="26"/>
        <v>4033</v>
      </c>
      <c r="G56" s="59">
        <f t="shared" si="26"/>
        <v>75225</v>
      </c>
      <c r="H56" s="59">
        <f>SUM(D56:E56)</f>
        <v>21830</v>
      </c>
      <c r="I56" s="59">
        <f t="shared" si="26"/>
        <v>3.5963459938550755</v>
      </c>
      <c r="J56" s="59">
        <f t="shared" si="26"/>
        <v>8</v>
      </c>
      <c r="K56" s="59">
        <f t="shared" si="26"/>
        <v>79258</v>
      </c>
      <c r="L56" s="59">
        <f t="shared" si="26"/>
        <v>13.260897935691556</v>
      </c>
      <c r="M56" s="59">
        <f t="shared" si="26"/>
        <v>18</v>
      </c>
      <c r="N56" s="59">
        <f t="shared" si="26"/>
        <v>101088</v>
      </c>
      <c r="O56" s="59">
        <f t="shared" si="26"/>
        <v>16.85724392954663</v>
      </c>
      <c r="P56" s="60">
        <f>SUM(P48:P55)</f>
        <v>26</v>
      </c>
      <c r="Q56" s="16"/>
      <c r="R56" s="61">
        <v>93440</v>
      </c>
      <c r="S56" s="59">
        <v>40.873197600382461</v>
      </c>
      <c r="T56" s="60">
        <v>49</v>
      </c>
    </row>
    <row r="57" spans="1:20" s="14" customFormat="1" x14ac:dyDescent="0.2">
      <c r="A57" s="92"/>
      <c r="B57" s="93"/>
      <c r="C57" s="93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5"/>
      <c r="Q57" s="16"/>
      <c r="R57" s="96"/>
      <c r="S57" s="94"/>
      <c r="T57" s="95"/>
    </row>
    <row r="58" spans="1:20" x14ac:dyDescent="0.2">
      <c r="A58" s="66">
        <v>7</v>
      </c>
      <c r="B58" s="20" t="s">
        <v>71</v>
      </c>
      <c r="C58" s="21" t="s">
        <v>72</v>
      </c>
      <c r="D58" s="22">
        <v>5835</v>
      </c>
      <c r="E58" s="22">
        <v>149</v>
      </c>
      <c r="F58" s="22">
        <v>14391</v>
      </c>
      <c r="G58" s="22">
        <v>74394</v>
      </c>
      <c r="H58" s="23">
        <f t="shared" si="3"/>
        <v>5984</v>
      </c>
      <c r="I58" s="24">
        <f>SUM(H58/$L$106)</f>
        <v>0.98582384000131795</v>
      </c>
      <c r="J58" s="25">
        <f t="shared" si="4"/>
        <v>1</v>
      </c>
      <c r="K58" s="23">
        <f>SUM(F58:G58)</f>
        <v>88785</v>
      </c>
      <c r="L58" s="24">
        <f>SUM(K58/$L$107)</f>
        <v>14.854889389340821</v>
      </c>
      <c r="M58" s="26">
        <f t="shared" si="5"/>
        <v>15</v>
      </c>
      <c r="N58" s="23">
        <f t="shared" ref="N58:O61" si="27">SUM(H58,K58)</f>
        <v>94769</v>
      </c>
      <c r="O58" s="24">
        <f t="shared" si="27"/>
        <v>15.840713229342139</v>
      </c>
      <c r="P58" s="27">
        <f t="shared" si="25"/>
        <v>16</v>
      </c>
      <c r="Q58" s="16"/>
      <c r="R58" s="28">
        <v>101053</v>
      </c>
      <c r="S58" s="24">
        <v>44.337962443112112</v>
      </c>
      <c r="T58" s="27">
        <v>45</v>
      </c>
    </row>
    <row r="59" spans="1:20" x14ac:dyDescent="0.2">
      <c r="A59" s="67"/>
      <c r="B59" s="29" t="s">
        <v>79</v>
      </c>
      <c r="C59" s="30" t="s">
        <v>80</v>
      </c>
      <c r="D59" s="31">
        <v>12364</v>
      </c>
      <c r="E59" s="31">
        <v>11</v>
      </c>
      <c r="F59" s="31">
        <v>4426</v>
      </c>
      <c r="G59" s="31">
        <v>29482</v>
      </c>
      <c r="H59" s="32">
        <f t="shared" si="3"/>
        <v>12375</v>
      </c>
      <c r="I59" s="33">
        <f>SUM(H59/$L$106)</f>
        <v>2.0386981985321371</v>
      </c>
      <c r="J59" s="34">
        <f t="shared" si="4"/>
        <v>3</v>
      </c>
      <c r="K59" s="32">
        <f>SUM(F59:G59)</f>
        <v>33908</v>
      </c>
      <c r="L59" s="33">
        <f>SUM(K59/$L$107)</f>
        <v>5.6732509930029682</v>
      </c>
      <c r="M59" s="35">
        <f t="shared" si="5"/>
        <v>6</v>
      </c>
      <c r="N59" s="32">
        <f t="shared" si="27"/>
        <v>46283</v>
      </c>
      <c r="O59" s="33">
        <f t="shared" si="27"/>
        <v>7.7119491915351048</v>
      </c>
      <c r="P59" s="36">
        <f t="shared" si="25"/>
        <v>9</v>
      </c>
      <c r="Q59" s="16"/>
      <c r="R59" s="37">
        <v>39677</v>
      </c>
      <c r="S59" s="33">
        <v>17.307067286428996</v>
      </c>
      <c r="T59" s="36">
        <v>19</v>
      </c>
    </row>
    <row r="60" spans="1:20" x14ac:dyDescent="0.2">
      <c r="A60" s="67"/>
      <c r="B60" s="29" t="s">
        <v>81</v>
      </c>
      <c r="C60" s="30" t="s">
        <v>82</v>
      </c>
      <c r="D60" s="31">
        <v>6672</v>
      </c>
      <c r="E60" s="31">
        <v>1</v>
      </c>
      <c r="F60" s="31">
        <v>6292</v>
      </c>
      <c r="G60" s="31">
        <v>48921</v>
      </c>
      <c r="H60" s="32">
        <f t="shared" si="3"/>
        <v>6673</v>
      </c>
      <c r="I60" s="33">
        <f>SUM(H60/$L$106)</f>
        <v>1.0993319659640366</v>
      </c>
      <c r="J60" s="34">
        <f t="shared" si="4"/>
        <v>2</v>
      </c>
      <c r="K60" s="32">
        <f>SUM(F60:G60)</f>
        <v>55213</v>
      </c>
      <c r="L60" s="33">
        <f>SUM(K60/$L$107)</f>
        <v>9.2378555820653805</v>
      </c>
      <c r="M60" s="35">
        <f t="shared" si="5"/>
        <v>10</v>
      </c>
      <c r="N60" s="32">
        <f t="shared" si="27"/>
        <v>61886</v>
      </c>
      <c r="O60" s="33">
        <f t="shared" si="27"/>
        <v>10.337187548029418</v>
      </c>
      <c r="P60" s="36">
        <f t="shared" si="25"/>
        <v>12</v>
      </c>
      <c r="Q60" s="16"/>
      <c r="R60" s="37">
        <v>57908</v>
      </c>
      <c r="S60" s="33">
        <v>25.363139045042892</v>
      </c>
      <c r="T60" s="36">
        <v>26</v>
      </c>
    </row>
    <row r="61" spans="1:20" x14ac:dyDescent="0.2">
      <c r="A61" s="67"/>
      <c r="B61" s="29" t="s">
        <v>83</v>
      </c>
      <c r="C61" s="30" t="s">
        <v>84</v>
      </c>
      <c r="D61" s="31">
        <v>1579</v>
      </c>
      <c r="E61" s="31">
        <v>1837</v>
      </c>
      <c r="F61" s="31">
        <v>3045</v>
      </c>
      <c r="G61" s="31">
        <v>32323</v>
      </c>
      <c r="H61" s="32">
        <f t="shared" si="3"/>
        <v>3416</v>
      </c>
      <c r="I61" s="33">
        <f>SUM(H61/$L$106)</f>
        <v>0.562763074439255</v>
      </c>
      <c r="J61" s="34">
        <f t="shared" si="4"/>
        <v>1</v>
      </c>
      <c r="K61" s="32">
        <f>SUM(F61:G61)</f>
        <v>35368</v>
      </c>
      <c r="L61" s="33">
        <f>SUM(K61/$L$107)</f>
        <v>5.9175280500332956</v>
      </c>
      <c r="M61" s="35">
        <f t="shared" si="5"/>
        <v>6</v>
      </c>
      <c r="N61" s="32">
        <f t="shared" si="27"/>
        <v>38784</v>
      </c>
      <c r="O61" s="33">
        <f t="shared" si="27"/>
        <v>6.4802911244725507</v>
      </c>
      <c r="P61" s="36">
        <f t="shared" si="25"/>
        <v>7</v>
      </c>
      <c r="Q61" s="16"/>
      <c r="R61" s="37">
        <v>39981</v>
      </c>
      <c r="S61" s="33">
        <v>17.528612384899962</v>
      </c>
      <c r="T61" s="36">
        <v>19</v>
      </c>
    </row>
    <row r="62" spans="1:20" x14ac:dyDescent="0.2">
      <c r="A62" s="68" t="s">
        <v>183</v>
      </c>
      <c r="B62" s="58"/>
      <c r="C62" s="58"/>
      <c r="D62" s="59">
        <f>SUM(D58:D61)</f>
        <v>26450</v>
      </c>
      <c r="E62" s="59">
        <f t="shared" ref="E62:O62" si="28">SUM(E58:E61)</f>
        <v>1998</v>
      </c>
      <c r="F62" s="59">
        <f t="shared" si="28"/>
        <v>28154</v>
      </c>
      <c r="G62" s="59">
        <f t="shared" si="28"/>
        <v>185120</v>
      </c>
      <c r="H62" s="59">
        <f>SUM(D62:E62)</f>
        <v>28448</v>
      </c>
      <c r="I62" s="59">
        <f t="shared" si="28"/>
        <v>4.6866170789367469</v>
      </c>
      <c r="J62" s="59">
        <f t="shared" si="28"/>
        <v>7</v>
      </c>
      <c r="K62" s="59">
        <f t="shared" si="28"/>
        <v>213274</v>
      </c>
      <c r="L62" s="59">
        <f t="shared" si="28"/>
        <v>35.683524014442469</v>
      </c>
      <c r="M62" s="59">
        <f t="shared" si="28"/>
        <v>37</v>
      </c>
      <c r="N62" s="59">
        <f>SUM(N58:N61)</f>
        <v>241722</v>
      </c>
      <c r="O62" s="59">
        <f t="shared" si="28"/>
        <v>40.37014109337921</v>
      </c>
      <c r="P62" s="60">
        <f>SUM(P58:P61)</f>
        <v>44</v>
      </c>
      <c r="Q62" s="16"/>
      <c r="R62" s="61">
        <v>238619</v>
      </c>
      <c r="S62" s="59">
        <v>104.53678115948395</v>
      </c>
      <c r="T62" s="60">
        <v>109</v>
      </c>
    </row>
    <row r="63" spans="1:20" s="14" customFormat="1" x14ac:dyDescent="0.2">
      <c r="A63" s="92"/>
      <c r="B63" s="93"/>
      <c r="C63" s="93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5"/>
      <c r="Q63" s="16"/>
      <c r="R63" s="96"/>
      <c r="S63" s="94"/>
      <c r="T63" s="95"/>
    </row>
    <row r="64" spans="1:20" x14ac:dyDescent="0.2">
      <c r="A64" s="66">
        <v>8</v>
      </c>
      <c r="B64" s="20" t="s">
        <v>66</v>
      </c>
      <c r="C64" s="21" t="s">
        <v>67</v>
      </c>
      <c r="D64" s="22">
        <v>554</v>
      </c>
      <c r="E64" s="22">
        <v>186</v>
      </c>
      <c r="F64" s="22">
        <v>708</v>
      </c>
      <c r="G64" s="22">
        <v>12690</v>
      </c>
      <c r="H64" s="23">
        <f t="shared" si="3"/>
        <v>740</v>
      </c>
      <c r="I64" s="24">
        <f t="shared" ref="I64:I70" si="29">SUM(H64/$L$106)</f>
        <v>0.12191003369000256</v>
      </c>
      <c r="J64" s="25">
        <f t="shared" si="4"/>
        <v>1</v>
      </c>
      <c r="K64" s="23">
        <f t="shared" ref="K64:K70" si="30">SUM(F64:G64)</f>
        <v>13398</v>
      </c>
      <c r="L64" s="24">
        <f t="shared" ref="L64:L70" si="31">SUM(K64/$L$107)</f>
        <v>2.2416602808851529</v>
      </c>
      <c r="M64" s="26">
        <f t="shared" si="5"/>
        <v>3</v>
      </c>
      <c r="N64" s="23">
        <f t="shared" ref="N64:P77" si="32">SUM(H64,K64)</f>
        <v>14138</v>
      </c>
      <c r="O64" s="24">
        <f t="shared" si="32"/>
        <v>2.3635703145751554</v>
      </c>
      <c r="P64" s="27">
        <f t="shared" si="25"/>
        <v>4</v>
      </c>
      <c r="Q64" s="16"/>
      <c r="R64" s="28">
        <v>13727</v>
      </c>
      <c r="S64" s="24">
        <v>6.0232042816308669</v>
      </c>
      <c r="T64" s="27">
        <v>7</v>
      </c>
    </row>
    <row r="65" spans="1:20" x14ac:dyDescent="0.2">
      <c r="A65" s="67"/>
      <c r="B65" s="29" t="s">
        <v>68</v>
      </c>
      <c r="C65" s="30" t="s">
        <v>69</v>
      </c>
      <c r="D65" s="31">
        <v>1847</v>
      </c>
      <c r="E65" s="31">
        <v>7</v>
      </c>
      <c r="F65" s="31">
        <v>8189</v>
      </c>
      <c r="G65" s="31">
        <v>8638</v>
      </c>
      <c r="H65" s="32">
        <f t="shared" si="3"/>
        <v>1854</v>
      </c>
      <c r="I65" s="33">
        <f t="shared" si="29"/>
        <v>0.30543405738008744</v>
      </c>
      <c r="J65" s="34">
        <f t="shared" si="4"/>
        <v>1</v>
      </c>
      <c r="K65" s="32">
        <f t="shared" si="30"/>
        <v>16827</v>
      </c>
      <c r="L65" s="33">
        <f t="shared" si="31"/>
        <v>2.815376738800901</v>
      </c>
      <c r="M65" s="35">
        <f t="shared" si="5"/>
        <v>3</v>
      </c>
      <c r="N65" s="32">
        <f t="shared" si="32"/>
        <v>18681</v>
      </c>
      <c r="O65" s="33">
        <f t="shared" si="32"/>
        <v>3.1208107961809883</v>
      </c>
      <c r="P65" s="36">
        <f t="shared" si="25"/>
        <v>4</v>
      </c>
      <c r="Q65" s="16"/>
      <c r="R65" s="37">
        <v>18300</v>
      </c>
      <c r="S65" s="33">
        <v>8.0201809488343283</v>
      </c>
      <c r="T65" s="36">
        <v>9</v>
      </c>
    </row>
    <row r="66" spans="1:20" x14ac:dyDescent="0.2">
      <c r="A66" s="67"/>
      <c r="B66" s="29" t="s">
        <v>73</v>
      </c>
      <c r="C66" s="30" t="s">
        <v>74</v>
      </c>
      <c r="D66" s="31">
        <v>5848</v>
      </c>
      <c r="E66" s="31">
        <v>31</v>
      </c>
      <c r="F66" s="31">
        <v>3714</v>
      </c>
      <c r="G66" s="31">
        <v>29013</v>
      </c>
      <c r="H66" s="32">
        <f t="shared" si="3"/>
        <v>5879</v>
      </c>
      <c r="I66" s="33">
        <f t="shared" si="29"/>
        <v>0.9685257946804392</v>
      </c>
      <c r="J66" s="34">
        <f t="shared" si="4"/>
        <v>1</v>
      </c>
      <c r="K66" s="32">
        <f t="shared" si="30"/>
        <v>32727</v>
      </c>
      <c r="L66" s="33">
        <f t="shared" si="31"/>
        <v>5.4756542776928203</v>
      </c>
      <c r="M66" s="35">
        <f t="shared" si="5"/>
        <v>6</v>
      </c>
      <c r="N66" s="32">
        <f t="shared" si="32"/>
        <v>38606</v>
      </c>
      <c r="O66" s="33">
        <f t="shared" si="32"/>
        <v>6.4441800723732596</v>
      </c>
      <c r="P66" s="36">
        <f t="shared" si="32"/>
        <v>7</v>
      </c>
      <c r="Q66" s="16"/>
      <c r="R66" s="37">
        <v>38100</v>
      </c>
      <c r="S66" s="33">
        <v>16.683437534167943</v>
      </c>
      <c r="T66" s="36">
        <v>18</v>
      </c>
    </row>
    <row r="67" spans="1:20" x14ac:dyDescent="0.2">
      <c r="A67" s="67"/>
      <c r="B67" s="29" t="s">
        <v>75</v>
      </c>
      <c r="C67" s="30" t="s">
        <v>76</v>
      </c>
      <c r="D67" s="31">
        <v>2891</v>
      </c>
      <c r="E67" s="31">
        <v>1468</v>
      </c>
      <c r="F67" s="31">
        <v>256</v>
      </c>
      <c r="G67" s="31">
        <v>9087</v>
      </c>
      <c r="H67" s="32">
        <f t="shared" si="3"/>
        <v>4359</v>
      </c>
      <c r="I67" s="33">
        <f t="shared" si="29"/>
        <v>0.71811599574962315</v>
      </c>
      <c r="J67" s="34">
        <f t="shared" si="4"/>
        <v>1</v>
      </c>
      <c r="K67" s="32">
        <f t="shared" si="30"/>
        <v>9343</v>
      </c>
      <c r="L67" s="33">
        <f t="shared" si="31"/>
        <v>1.5632058519413334</v>
      </c>
      <c r="M67" s="35">
        <f t="shared" si="5"/>
        <v>2</v>
      </c>
      <c r="N67" s="32">
        <f t="shared" si="32"/>
        <v>13702</v>
      </c>
      <c r="O67" s="33">
        <f t="shared" si="32"/>
        <v>2.2813218476909567</v>
      </c>
      <c r="P67" s="36">
        <f t="shared" si="32"/>
        <v>3</v>
      </c>
      <c r="Q67" s="16"/>
      <c r="R67" s="37">
        <v>13657</v>
      </c>
      <c r="S67" s="33">
        <v>5.9617400502379843</v>
      </c>
      <c r="T67" s="36">
        <v>7</v>
      </c>
    </row>
    <row r="68" spans="1:20" x14ac:dyDescent="0.2">
      <c r="A68" s="67"/>
      <c r="B68" s="29" t="s">
        <v>77</v>
      </c>
      <c r="C68" s="30" t="s">
        <v>78</v>
      </c>
      <c r="D68" s="31">
        <v>896</v>
      </c>
      <c r="E68" s="31">
        <v>157</v>
      </c>
      <c r="F68" s="31">
        <v>1338</v>
      </c>
      <c r="G68" s="31">
        <v>11284</v>
      </c>
      <c r="H68" s="32">
        <f t="shared" si="3"/>
        <v>1053</v>
      </c>
      <c r="I68" s="33">
        <f t="shared" si="29"/>
        <v>0.17347468307509822</v>
      </c>
      <c r="J68" s="34">
        <f t="shared" si="4"/>
        <v>1</v>
      </c>
      <c r="K68" s="32">
        <f t="shared" si="30"/>
        <v>12622</v>
      </c>
      <c r="L68" s="33">
        <f t="shared" si="31"/>
        <v>2.1118253519430068</v>
      </c>
      <c r="M68" s="35">
        <f t="shared" si="5"/>
        <v>3</v>
      </c>
      <c r="N68" s="32">
        <f t="shared" si="32"/>
        <v>13675</v>
      </c>
      <c r="O68" s="33">
        <f t="shared" si="32"/>
        <v>2.2853000350181052</v>
      </c>
      <c r="P68" s="36">
        <f t="shared" si="32"/>
        <v>4</v>
      </c>
      <c r="Q68" s="16"/>
      <c r="R68" s="37">
        <v>13977</v>
      </c>
      <c r="S68" s="33">
        <v>6.1280822685304965</v>
      </c>
      <c r="T68" s="36">
        <v>7</v>
      </c>
    </row>
    <row r="69" spans="1:20" x14ac:dyDescent="0.2">
      <c r="A69" s="67"/>
      <c r="B69" s="29" t="s">
        <v>85</v>
      </c>
      <c r="C69" s="30" t="s">
        <v>86</v>
      </c>
      <c r="D69" s="31">
        <v>2322</v>
      </c>
      <c r="E69" s="31">
        <v>3602</v>
      </c>
      <c r="F69" s="31">
        <v>110</v>
      </c>
      <c r="G69" s="31">
        <v>23902</v>
      </c>
      <c r="H69" s="32">
        <f t="shared" si="3"/>
        <v>5924</v>
      </c>
      <c r="I69" s="33">
        <f t="shared" si="29"/>
        <v>0.97593924267510146</v>
      </c>
      <c r="J69" s="34">
        <f t="shared" si="4"/>
        <v>1</v>
      </c>
      <c r="K69" s="32">
        <f t="shared" si="30"/>
        <v>24012</v>
      </c>
      <c r="L69" s="33">
        <f t="shared" si="31"/>
        <v>4.01752102288508</v>
      </c>
      <c r="M69" s="35">
        <f t="shared" si="5"/>
        <v>5</v>
      </c>
      <c r="N69" s="32">
        <f t="shared" si="32"/>
        <v>29936</v>
      </c>
      <c r="O69" s="33">
        <f t="shared" si="32"/>
        <v>4.9934602655601816</v>
      </c>
      <c r="P69" s="36">
        <f t="shared" si="32"/>
        <v>6</v>
      </c>
      <c r="Q69" s="16"/>
      <c r="R69" s="37">
        <v>28843</v>
      </c>
      <c r="S69" s="33">
        <v>12.618937343519521</v>
      </c>
      <c r="T69" s="36">
        <v>14</v>
      </c>
    </row>
    <row r="70" spans="1:20" x14ac:dyDescent="0.2">
      <c r="A70" s="67"/>
      <c r="B70" s="29" t="s">
        <v>87</v>
      </c>
      <c r="C70" s="30" t="s">
        <v>88</v>
      </c>
      <c r="D70" s="31">
        <v>1280</v>
      </c>
      <c r="E70" s="31">
        <v>828</v>
      </c>
      <c r="F70" s="31">
        <v>12</v>
      </c>
      <c r="G70" s="31">
        <v>19595</v>
      </c>
      <c r="H70" s="32">
        <f t="shared" si="3"/>
        <v>2108</v>
      </c>
      <c r="I70" s="33">
        <f t="shared" si="29"/>
        <v>0.34727885272773701</v>
      </c>
      <c r="J70" s="34">
        <f t="shared" si="4"/>
        <v>1</v>
      </c>
      <c r="K70" s="32">
        <f t="shared" si="30"/>
        <v>19607</v>
      </c>
      <c r="L70" s="33">
        <f t="shared" si="31"/>
        <v>3.2805070254750857</v>
      </c>
      <c r="M70" s="35">
        <f t="shared" si="5"/>
        <v>4</v>
      </c>
      <c r="N70" s="32">
        <f t="shared" si="32"/>
        <v>21715</v>
      </c>
      <c r="O70" s="33">
        <f t="shared" si="32"/>
        <v>3.6277858782028227</v>
      </c>
      <c r="P70" s="36">
        <f t="shared" si="32"/>
        <v>5</v>
      </c>
      <c r="Q70" s="16"/>
      <c r="R70" s="37">
        <v>20009</v>
      </c>
      <c r="S70" s="33">
        <v>8.7706006646390602</v>
      </c>
      <c r="T70" s="36">
        <v>9</v>
      </c>
    </row>
    <row r="71" spans="1:20" x14ac:dyDescent="0.2">
      <c r="A71" s="68" t="s">
        <v>184</v>
      </c>
      <c r="B71" s="58"/>
      <c r="C71" s="58"/>
      <c r="D71" s="59">
        <f>SUM(D64:D70)</f>
        <v>15638</v>
      </c>
      <c r="E71" s="59">
        <f t="shared" ref="E71:O71" si="33">SUM(E64:E70)</f>
        <v>6279</v>
      </c>
      <c r="F71" s="59">
        <f t="shared" si="33"/>
        <v>14327</v>
      </c>
      <c r="G71" s="59">
        <f t="shared" si="33"/>
        <v>114209</v>
      </c>
      <c r="H71" s="59">
        <f>SUM(D71:E71)</f>
        <v>21917</v>
      </c>
      <c r="I71" s="59">
        <f t="shared" si="33"/>
        <v>3.6106786599780896</v>
      </c>
      <c r="J71" s="59">
        <f t="shared" si="33"/>
        <v>7</v>
      </c>
      <c r="K71" s="59">
        <f t="shared" si="33"/>
        <v>128536</v>
      </c>
      <c r="L71" s="59">
        <f t="shared" si="33"/>
        <v>21.505750549623382</v>
      </c>
      <c r="M71" s="59">
        <f t="shared" si="33"/>
        <v>26</v>
      </c>
      <c r="N71" s="59">
        <f t="shared" si="33"/>
        <v>150453</v>
      </c>
      <c r="O71" s="59">
        <f t="shared" si="33"/>
        <v>25.116429209601471</v>
      </c>
      <c r="P71" s="60">
        <f>SUM(P64:P70)</f>
        <v>33</v>
      </c>
      <c r="Q71" s="16"/>
      <c r="R71" s="61">
        <v>146613</v>
      </c>
      <c r="S71" s="59">
        <v>64.206183091560192</v>
      </c>
      <c r="T71" s="60">
        <v>71</v>
      </c>
    </row>
    <row r="72" spans="1:20" x14ac:dyDescent="0.2">
      <c r="A72" s="66">
        <v>9</v>
      </c>
      <c r="B72" s="20" t="s">
        <v>48</v>
      </c>
      <c r="C72" s="21" t="s">
        <v>49</v>
      </c>
      <c r="D72" s="22">
        <v>10597</v>
      </c>
      <c r="E72" s="22">
        <v>5</v>
      </c>
      <c r="F72" s="22">
        <v>11301</v>
      </c>
      <c r="G72" s="22">
        <v>42498</v>
      </c>
      <c r="H72" s="23">
        <f t="shared" si="3"/>
        <v>10602</v>
      </c>
      <c r="I72" s="24">
        <f>SUM(H72/$L$106)</f>
        <v>1.7466083475424419</v>
      </c>
      <c r="J72" s="25">
        <f t="shared" si="4"/>
        <v>2</v>
      </c>
      <c r="K72" s="23">
        <f>SUM(F72:G72)</f>
        <v>53799</v>
      </c>
      <c r="L72" s="24">
        <f>SUM(K72/$L$107)</f>
        <v>9.0012749254620346</v>
      </c>
      <c r="M72" s="26">
        <f t="shared" si="5"/>
        <v>10</v>
      </c>
      <c r="N72" s="23">
        <f t="shared" ref="N72:O75" si="34">SUM(H72,K72)</f>
        <v>64401</v>
      </c>
      <c r="O72" s="24">
        <f t="shared" si="34"/>
        <v>10.747883273004476</v>
      </c>
      <c r="P72" s="27">
        <f t="shared" si="32"/>
        <v>12</v>
      </c>
      <c r="Q72" s="16"/>
      <c r="R72" s="28">
        <v>62759</v>
      </c>
      <c r="S72" s="24">
        <v>27.468425022733754</v>
      </c>
      <c r="T72" s="27">
        <v>28</v>
      </c>
    </row>
    <row r="73" spans="1:20" x14ac:dyDescent="0.2">
      <c r="A73" s="67"/>
      <c r="B73" s="29" t="s">
        <v>50</v>
      </c>
      <c r="C73" s="30" t="s">
        <v>51</v>
      </c>
      <c r="D73" s="31">
        <v>1794</v>
      </c>
      <c r="E73" s="31">
        <v>2527</v>
      </c>
      <c r="F73" s="31">
        <v>3050</v>
      </c>
      <c r="G73" s="31">
        <v>30517</v>
      </c>
      <c r="H73" s="32">
        <f t="shared" si="3"/>
        <v>4321</v>
      </c>
      <c r="I73" s="33">
        <f>SUM(H73/$L$106)</f>
        <v>0.71185575077635277</v>
      </c>
      <c r="J73" s="34">
        <f t="shared" si="4"/>
        <v>1</v>
      </c>
      <c r="K73" s="32">
        <f>SUM(F73:G73)</f>
        <v>33567</v>
      </c>
      <c r="L73" s="33">
        <f>SUM(K73/$L$107)</f>
        <v>5.6161972420116388</v>
      </c>
      <c r="M73" s="35">
        <f t="shared" si="5"/>
        <v>6</v>
      </c>
      <c r="N73" s="32">
        <f t="shared" si="34"/>
        <v>37888</v>
      </c>
      <c r="O73" s="33">
        <f t="shared" si="34"/>
        <v>6.3280529927879918</v>
      </c>
      <c r="P73" s="36">
        <f t="shared" si="32"/>
        <v>7</v>
      </c>
      <c r="Q73" s="16"/>
      <c r="R73" s="37">
        <v>35906</v>
      </c>
      <c r="S73" s="33">
        <v>15.734947799290074</v>
      </c>
      <c r="T73" s="36">
        <v>17</v>
      </c>
    </row>
    <row r="74" spans="1:20" x14ac:dyDescent="0.2">
      <c r="A74" s="67"/>
      <c r="B74" s="29" t="s">
        <v>52</v>
      </c>
      <c r="C74" s="30" t="s">
        <v>53</v>
      </c>
      <c r="D74" s="31">
        <v>3091</v>
      </c>
      <c r="E74" s="31">
        <v>341</v>
      </c>
      <c r="F74" s="31">
        <v>3408</v>
      </c>
      <c r="G74" s="31">
        <v>36814</v>
      </c>
      <c r="H74" s="32">
        <f t="shared" si="3"/>
        <v>3432</v>
      </c>
      <c r="I74" s="33">
        <f>SUM(H74/$L$106)</f>
        <v>0.56539896705957937</v>
      </c>
      <c r="J74" s="34">
        <f t="shared" si="4"/>
        <v>1</v>
      </c>
      <c r="K74" s="32">
        <f>SUM(F74:G74)</f>
        <v>40222</v>
      </c>
      <c r="L74" s="33">
        <f>SUM(K74/$L$107)</f>
        <v>6.7296656081327528</v>
      </c>
      <c r="M74" s="35">
        <f t="shared" si="5"/>
        <v>7</v>
      </c>
      <c r="N74" s="32">
        <f t="shared" si="34"/>
        <v>43654</v>
      </c>
      <c r="O74" s="33">
        <f t="shared" si="34"/>
        <v>7.295064575192332</v>
      </c>
      <c r="P74" s="36">
        <f t="shared" si="32"/>
        <v>8</v>
      </c>
      <c r="Q74" s="16"/>
      <c r="R74" s="37">
        <v>41159</v>
      </c>
      <c r="S74" s="33">
        <v>18.047773201281075</v>
      </c>
      <c r="T74" s="36">
        <v>19</v>
      </c>
    </row>
    <row r="75" spans="1:20" x14ac:dyDescent="0.2">
      <c r="A75" s="67"/>
      <c r="B75" s="29" t="s">
        <v>61</v>
      </c>
      <c r="C75" s="30" t="s">
        <v>62</v>
      </c>
      <c r="D75" s="31">
        <v>2882</v>
      </c>
      <c r="E75" s="31">
        <v>2300</v>
      </c>
      <c r="F75" s="31">
        <v>40</v>
      </c>
      <c r="G75" s="31">
        <v>13113</v>
      </c>
      <c r="H75" s="32">
        <f t="shared" si="3"/>
        <v>5182</v>
      </c>
      <c r="I75" s="33">
        <f>SUM(H75/$L$106)</f>
        <v>0.85369972240755843</v>
      </c>
      <c r="J75" s="34">
        <f t="shared" si="4"/>
        <v>1</v>
      </c>
      <c r="K75" s="32">
        <f>SUM(F75:G75)</f>
        <v>13153</v>
      </c>
      <c r="L75" s="33">
        <f>SUM(K75/$L$107)</f>
        <v>2.2006685829588313</v>
      </c>
      <c r="M75" s="35">
        <f t="shared" si="5"/>
        <v>3</v>
      </c>
      <c r="N75" s="32">
        <f t="shared" si="34"/>
        <v>18335</v>
      </c>
      <c r="O75" s="33">
        <f t="shared" si="34"/>
        <v>3.0543683053663897</v>
      </c>
      <c r="P75" s="36">
        <f t="shared" si="32"/>
        <v>4</v>
      </c>
      <c r="Q75" s="16"/>
      <c r="R75" s="37">
        <v>17007</v>
      </c>
      <c r="S75" s="33">
        <v>7.424116942097327</v>
      </c>
      <c r="T75" s="36">
        <v>9</v>
      </c>
    </row>
    <row r="76" spans="1:20" x14ac:dyDescent="0.2">
      <c r="A76" s="68" t="s">
        <v>185</v>
      </c>
      <c r="B76" s="58"/>
      <c r="C76" s="58"/>
      <c r="D76" s="59">
        <f>SUM(D72:D75)</f>
        <v>18364</v>
      </c>
      <c r="E76" s="59">
        <f t="shared" ref="E76:O76" si="35">SUM(E72:E75)</f>
        <v>5173</v>
      </c>
      <c r="F76" s="59">
        <f t="shared" si="35"/>
        <v>17799</v>
      </c>
      <c r="G76" s="59">
        <f t="shared" si="35"/>
        <v>122942</v>
      </c>
      <c r="H76" s="59">
        <f>SUM(D76:E76)</f>
        <v>23537</v>
      </c>
      <c r="I76" s="59">
        <f t="shared" si="35"/>
        <v>3.8775627877859327</v>
      </c>
      <c r="J76" s="59">
        <f t="shared" si="35"/>
        <v>5</v>
      </c>
      <c r="K76" s="59">
        <f t="shared" si="35"/>
        <v>140741</v>
      </c>
      <c r="L76" s="59">
        <f t="shared" si="35"/>
        <v>23.547806358565257</v>
      </c>
      <c r="M76" s="59">
        <f t="shared" si="35"/>
        <v>26</v>
      </c>
      <c r="N76" s="59">
        <f t="shared" si="35"/>
        <v>164278</v>
      </c>
      <c r="O76" s="59">
        <f t="shared" si="35"/>
        <v>27.425369146351187</v>
      </c>
      <c r="P76" s="60">
        <f>SUM(P72:P75)</f>
        <v>31</v>
      </c>
      <c r="Q76" s="16"/>
      <c r="R76" s="61">
        <v>156831</v>
      </c>
      <c r="S76" s="59">
        <v>68.675262965402226</v>
      </c>
      <c r="T76" s="60">
        <v>73</v>
      </c>
    </row>
    <row r="77" spans="1:20" x14ac:dyDescent="0.2">
      <c r="A77" s="66">
        <v>10</v>
      </c>
      <c r="B77" s="20" t="s">
        <v>55</v>
      </c>
      <c r="C77" s="21" t="s">
        <v>56</v>
      </c>
      <c r="D77" s="22">
        <v>3600</v>
      </c>
      <c r="E77" s="22">
        <v>1</v>
      </c>
      <c r="F77" s="22">
        <v>7096</v>
      </c>
      <c r="G77" s="22">
        <v>25666</v>
      </c>
      <c r="H77" s="23">
        <f t="shared" ref="H77:H99" si="36">SUM(D77:E77)</f>
        <v>3601</v>
      </c>
      <c r="I77" s="24">
        <f>SUM(H77/$L$106)</f>
        <v>0.59324058286175563</v>
      </c>
      <c r="J77" s="25">
        <f t="shared" ref="J77:J102" si="37">ROUNDUP(I77,0)</f>
        <v>1</v>
      </c>
      <c r="K77" s="23">
        <f>SUM(F77:G77)</f>
        <v>32762</v>
      </c>
      <c r="L77" s="24">
        <f>SUM(K77/$L$107)</f>
        <v>5.4815102345394378</v>
      </c>
      <c r="M77" s="26">
        <f t="shared" ref="M77:M102" si="38">ROUNDUP(L77,0)</f>
        <v>6</v>
      </c>
      <c r="N77" s="23">
        <f t="shared" ref="N77:P94" si="39">SUM(H77,K77)</f>
        <v>36363</v>
      </c>
      <c r="O77" s="24">
        <f t="shared" si="39"/>
        <v>6.0747508174011937</v>
      </c>
      <c r="P77" s="27">
        <f t="shared" si="32"/>
        <v>7</v>
      </c>
      <c r="Q77" s="16"/>
      <c r="R77" s="28">
        <v>35885</v>
      </c>
      <c r="S77" s="24">
        <v>15.730800783642364</v>
      </c>
      <c r="T77" s="27">
        <v>17</v>
      </c>
    </row>
    <row r="78" spans="1:20" x14ac:dyDescent="0.2">
      <c r="A78" s="67"/>
      <c r="B78" s="29" t="s">
        <v>57</v>
      </c>
      <c r="C78" s="30" t="s">
        <v>58</v>
      </c>
      <c r="D78" s="31">
        <v>5523</v>
      </c>
      <c r="E78" s="31">
        <v>1</v>
      </c>
      <c r="F78" s="31">
        <v>25833</v>
      </c>
      <c r="G78" s="31">
        <v>45600</v>
      </c>
      <c r="H78" s="32">
        <f t="shared" si="36"/>
        <v>5524</v>
      </c>
      <c r="I78" s="33">
        <f>SUM(H78/$L$106)</f>
        <v>0.91004192716699206</v>
      </c>
      <c r="J78" s="34">
        <f t="shared" si="37"/>
        <v>1</v>
      </c>
      <c r="K78" s="32">
        <f>SUM(F78:G78)</f>
        <v>71433</v>
      </c>
      <c r="L78" s="33">
        <f>SUM(K78/$L$107)</f>
        <v>11.951673297840658</v>
      </c>
      <c r="M78" s="35">
        <f t="shared" si="38"/>
        <v>12</v>
      </c>
      <c r="N78" s="32">
        <f t="shared" si="39"/>
        <v>76957</v>
      </c>
      <c r="O78" s="33">
        <f t="shared" si="39"/>
        <v>12.86171522500765</v>
      </c>
      <c r="P78" s="36">
        <f t="shared" si="39"/>
        <v>13</v>
      </c>
      <c r="Q78" s="16"/>
      <c r="R78" s="37">
        <v>77386</v>
      </c>
      <c r="S78" s="33">
        <v>33.951990513073405</v>
      </c>
      <c r="T78" s="36">
        <v>35</v>
      </c>
    </row>
    <row r="79" spans="1:20" x14ac:dyDescent="0.2">
      <c r="A79" s="67"/>
      <c r="B79" s="29" t="s">
        <v>59</v>
      </c>
      <c r="C79" s="30" t="s">
        <v>60</v>
      </c>
      <c r="D79" s="31">
        <v>1463</v>
      </c>
      <c r="E79" s="31">
        <v>1418</v>
      </c>
      <c r="F79" s="31">
        <v>2208</v>
      </c>
      <c r="G79" s="31">
        <v>17066</v>
      </c>
      <c r="H79" s="32">
        <f t="shared" si="36"/>
        <v>2881</v>
      </c>
      <c r="I79" s="33">
        <f>SUM(H79/$L$106)</f>
        <v>0.4746254149471586</v>
      </c>
      <c r="J79" s="34">
        <f t="shared" si="37"/>
        <v>1</v>
      </c>
      <c r="K79" s="32">
        <f>SUM(F79:G79)</f>
        <v>19274</v>
      </c>
      <c r="L79" s="33">
        <f>SUM(K79/$L$107)</f>
        <v>3.2247917789058396</v>
      </c>
      <c r="M79" s="35">
        <f t="shared" si="38"/>
        <v>4</v>
      </c>
      <c r="N79" s="32">
        <f t="shared" si="39"/>
        <v>22155</v>
      </c>
      <c r="O79" s="33">
        <f t="shared" si="39"/>
        <v>3.6994171938529981</v>
      </c>
      <c r="P79" s="36">
        <f t="shared" si="39"/>
        <v>5</v>
      </c>
      <c r="Q79" s="16"/>
      <c r="R79" s="37">
        <v>21685</v>
      </c>
      <c r="S79" s="33">
        <v>9.4981972316437115</v>
      </c>
      <c r="T79" s="36">
        <v>11</v>
      </c>
    </row>
    <row r="80" spans="1:20" x14ac:dyDescent="0.2">
      <c r="A80" s="67"/>
      <c r="B80" s="29" t="s">
        <v>63</v>
      </c>
      <c r="C80" s="30" t="s">
        <v>64</v>
      </c>
      <c r="D80" s="31">
        <v>1019</v>
      </c>
      <c r="E80" s="31">
        <v>3</v>
      </c>
      <c r="F80" s="31">
        <v>2094</v>
      </c>
      <c r="G80" s="31">
        <v>8648</v>
      </c>
      <c r="H80" s="32">
        <f t="shared" si="36"/>
        <v>1022</v>
      </c>
      <c r="I80" s="33">
        <f>SUM(H80/$L$106)</f>
        <v>0.16836764112321972</v>
      </c>
      <c r="J80" s="34">
        <f t="shared" si="37"/>
        <v>1</v>
      </c>
      <c r="K80" s="32">
        <f>SUM(F80:G80)</f>
        <v>10742</v>
      </c>
      <c r="L80" s="33">
        <f>SUM(K80/$L$107)</f>
        <v>1.7972768127532701</v>
      </c>
      <c r="M80" s="35">
        <f t="shared" si="38"/>
        <v>2</v>
      </c>
      <c r="N80" s="32">
        <f t="shared" si="39"/>
        <v>11764</v>
      </c>
      <c r="O80" s="33">
        <f t="shared" si="39"/>
        <v>1.9656444538764899</v>
      </c>
      <c r="P80" s="36">
        <f t="shared" si="39"/>
        <v>3</v>
      </c>
      <c r="Q80" s="16"/>
      <c r="R80" s="37">
        <v>11258</v>
      </c>
      <c r="S80" s="33">
        <v>4.9354500372008134</v>
      </c>
      <c r="T80" s="36">
        <v>6</v>
      </c>
    </row>
    <row r="81" spans="1:20" x14ac:dyDescent="0.2">
      <c r="A81" s="67"/>
      <c r="B81" s="29" t="s">
        <v>89</v>
      </c>
      <c r="C81" s="30" t="s">
        <v>90</v>
      </c>
      <c r="D81" s="31">
        <v>1382</v>
      </c>
      <c r="E81" s="31">
        <v>660</v>
      </c>
      <c r="F81" s="31">
        <v>608</v>
      </c>
      <c r="G81" s="31">
        <v>8205</v>
      </c>
      <c r="H81" s="32">
        <f t="shared" si="36"/>
        <v>2042</v>
      </c>
      <c r="I81" s="33">
        <f>SUM(H81/$L$106)</f>
        <v>0.33640579566889894</v>
      </c>
      <c r="J81" s="34">
        <f t="shared" si="37"/>
        <v>1</v>
      </c>
      <c r="K81" s="32">
        <f>SUM(F81:G81)</f>
        <v>8813</v>
      </c>
      <c r="L81" s="33">
        <f>SUM(K81/$L$107)</f>
        <v>1.4745299339782694</v>
      </c>
      <c r="M81" s="35">
        <f t="shared" si="38"/>
        <v>2</v>
      </c>
      <c r="N81" s="32">
        <f t="shared" si="39"/>
        <v>10855</v>
      </c>
      <c r="O81" s="33">
        <f t="shared" si="39"/>
        <v>1.8109357296471682</v>
      </c>
      <c r="P81" s="36">
        <f t="shared" si="39"/>
        <v>3</v>
      </c>
      <c r="Q81" s="16"/>
      <c r="R81" s="37">
        <v>10647</v>
      </c>
      <c r="S81" s="33">
        <v>4.6603854630373309</v>
      </c>
      <c r="T81" s="36">
        <v>5</v>
      </c>
    </row>
    <row r="82" spans="1:20" x14ac:dyDescent="0.2">
      <c r="A82" s="68" t="s">
        <v>186</v>
      </c>
      <c r="B82" s="58"/>
      <c r="C82" s="58"/>
      <c r="D82" s="59">
        <f>SUM(D77:D81)</f>
        <v>12987</v>
      </c>
      <c r="E82" s="59">
        <f t="shared" ref="E82:O82" si="40">SUM(E77:E81)</f>
        <v>2083</v>
      </c>
      <c r="F82" s="59">
        <f t="shared" si="40"/>
        <v>37839</v>
      </c>
      <c r="G82" s="59">
        <f t="shared" si="40"/>
        <v>105185</v>
      </c>
      <c r="H82" s="59">
        <f>SUM(D82:E82)</f>
        <v>15070</v>
      </c>
      <c r="I82" s="59">
        <f t="shared" si="40"/>
        <v>2.4826813617680248</v>
      </c>
      <c r="J82" s="59">
        <f t="shared" si="40"/>
        <v>5</v>
      </c>
      <c r="K82" s="59">
        <f t="shared" si="40"/>
        <v>143024</v>
      </c>
      <c r="L82" s="59">
        <f t="shared" si="40"/>
        <v>23.929782058017473</v>
      </c>
      <c r="M82" s="59">
        <f t="shared" si="40"/>
        <v>26</v>
      </c>
      <c r="N82" s="59">
        <f t="shared" si="40"/>
        <v>158094</v>
      </c>
      <c r="O82" s="59">
        <f t="shared" si="40"/>
        <v>26.412463419785503</v>
      </c>
      <c r="P82" s="60">
        <f>SUM(P77:P81)</f>
        <v>31</v>
      </c>
      <c r="Q82" s="16"/>
      <c r="R82" s="61">
        <v>156861</v>
      </c>
      <c r="S82" s="59">
        <v>68.776824028597616</v>
      </c>
      <c r="T82" s="60">
        <v>74</v>
      </c>
    </row>
    <row r="83" spans="1:20" s="14" customFormat="1" x14ac:dyDescent="0.2">
      <c r="A83" s="92"/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5"/>
      <c r="Q83" s="16"/>
      <c r="R83" s="96"/>
      <c r="S83" s="94"/>
      <c r="T83" s="95"/>
    </row>
    <row r="84" spans="1:20" x14ac:dyDescent="0.2">
      <c r="A84" s="66">
        <v>11</v>
      </c>
      <c r="B84" s="20" t="s">
        <v>144</v>
      </c>
      <c r="C84" s="21" t="s">
        <v>145</v>
      </c>
      <c r="D84" s="22">
        <v>2517</v>
      </c>
      <c r="E84" s="22">
        <v>3</v>
      </c>
      <c r="F84" s="22">
        <v>7539</v>
      </c>
      <c r="G84" s="22">
        <v>20223</v>
      </c>
      <c r="H84" s="23">
        <f t="shared" si="36"/>
        <v>2520</v>
      </c>
      <c r="I84" s="24">
        <f t="shared" ref="I84:I90" si="41">SUM(H84/$L$106)</f>
        <v>0.41515308770108977</v>
      </c>
      <c r="J84" s="25">
        <f t="shared" si="37"/>
        <v>1</v>
      </c>
      <c r="K84" s="23">
        <f t="shared" ref="K84:K90" si="42">SUM(F84:G84)</f>
        <v>27762</v>
      </c>
      <c r="L84" s="24">
        <f t="shared" ref="L84:L90" si="43">SUM(K84/$L$107)</f>
        <v>4.6449449707369475</v>
      </c>
      <c r="M84" s="26">
        <f t="shared" si="38"/>
        <v>5</v>
      </c>
      <c r="N84" s="23">
        <f t="shared" ref="N84:O90" si="44">SUM(H84,K84)</f>
        <v>30282</v>
      </c>
      <c r="O84" s="24">
        <f t="shared" si="44"/>
        <v>5.0600980584380375</v>
      </c>
      <c r="P84" s="27">
        <f t="shared" si="39"/>
        <v>6</v>
      </c>
      <c r="Q84" s="16"/>
      <c r="R84" s="28">
        <v>27142</v>
      </c>
      <c r="S84" s="24">
        <v>11.900881940258161</v>
      </c>
      <c r="T84" s="27">
        <v>12</v>
      </c>
    </row>
    <row r="85" spans="1:20" x14ac:dyDescent="0.2">
      <c r="A85" s="67"/>
      <c r="B85" s="29" t="s">
        <v>146</v>
      </c>
      <c r="C85" s="30" t="s">
        <v>147</v>
      </c>
      <c r="D85" s="31">
        <v>952</v>
      </c>
      <c r="E85" s="31">
        <v>1</v>
      </c>
      <c r="F85" s="31">
        <v>851</v>
      </c>
      <c r="G85" s="31">
        <v>6199</v>
      </c>
      <c r="H85" s="32">
        <f t="shared" si="36"/>
        <v>953</v>
      </c>
      <c r="I85" s="33">
        <f t="shared" si="41"/>
        <v>0.15700035419807085</v>
      </c>
      <c r="J85" s="34">
        <f t="shared" si="37"/>
        <v>1</v>
      </c>
      <c r="K85" s="32">
        <f t="shared" si="42"/>
        <v>7050</v>
      </c>
      <c r="L85" s="33">
        <f t="shared" si="43"/>
        <v>1.1795570219615115</v>
      </c>
      <c r="M85" s="35">
        <f t="shared" si="38"/>
        <v>2</v>
      </c>
      <c r="N85" s="32">
        <f t="shared" si="44"/>
        <v>8003</v>
      </c>
      <c r="O85" s="33">
        <f t="shared" si="44"/>
        <v>1.3365573761595824</v>
      </c>
      <c r="P85" s="36">
        <f t="shared" si="39"/>
        <v>3</v>
      </c>
      <c r="Q85" s="16"/>
      <c r="R85" s="37">
        <v>8094</v>
      </c>
      <c r="S85" s="33">
        <v>3.5472445230975787</v>
      </c>
      <c r="T85" s="36">
        <v>5</v>
      </c>
    </row>
    <row r="86" spans="1:20" x14ac:dyDescent="0.2">
      <c r="A86" s="67"/>
      <c r="B86" s="29" t="s">
        <v>148</v>
      </c>
      <c r="C86" s="30" t="s">
        <v>149</v>
      </c>
      <c r="D86" s="31">
        <v>554</v>
      </c>
      <c r="E86" s="31">
        <v>1</v>
      </c>
      <c r="F86" s="31">
        <v>908</v>
      </c>
      <c r="G86" s="31">
        <v>4187</v>
      </c>
      <c r="H86" s="32">
        <f t="shared" si="36"/>
        <v>555</v>
      </c>
      <c r="I86" s="33">
        <f t="shared" si="41"/>
        <v>9.143252526750191E-2</v>
      </c>
      <c r="J86" s="34">
        <f t="shared" si="37"/>
        <v>1</v>
      </c>
      <c r="K86" s="32">
        <f t="shared" si="42"/>
        <v>5095</v>
      </c>
      <c r="L86" s="33">
        <f t="shared" si="43"/>
        <v>0.85246000381473763</v>
      </c>
      <c r="M86" s="35">
        <f t="shared" si="38"/>
        <v>1</v>
      </c>
      <c r="N86" s="32">
        <f t="shared" si="44"/>
        <v>5650</v>
      </c>
      <c r="O86" s="33">
        <f t="shared" si="44"/>
        <v>0.94389252908223953</v>
      </c>
      <c r="P86" s="36">
        <f t="shared" si="39"/>
        <v>2</v>
      </c>
      <c r="Q86" s="16"/>
      <c r="R86" s="37">
        <v>5503</v>
      </c>
      <c r="S86" s="33">
        <v>2.4127434153568341</v>
      </c>
      <c r="T86" s="36">
        <v>4</v>
      </c>
    </row>
    <row r="87" spans="1:20" x14ac:dyDescent="0.2">
      <c r="A87" s="67"/>
      <c r="B87" s="29" t="s">
        <v>150</v>
      </c>
      <c r="C87" s="30" t="s">
        <v>151</v>
      </c>
      <c r="D87" s="31">
        <v>1783</v>
      </c>
      <c r="E87" s="31">
        <v>305</v>
      </c>
      <c r="F87" s="31">
        <v>4125</v>
      </c>
      <c r="G87" s="31">
        <v>2664</v>
      </c>
      <c r="H87" s="32">
        <f t="shared" si="36"/>
        <v>2088</v>
      </c>
      <c r="I87" s="33">
        <f t="shared" si="41"/>
        <v>0.34398398695233151</v>
      </c>
      <c r="J87" s="34">
        <f t="shared" si="37"/>
        <v>1</v>
      </c>
      <c r="K87" s="32">
        <f t="shared" si="42"/>
        <v>6789</v>
      </c>
      <c r="L87" s="33">
        <f t="shared" si="43"/>
        <v>1.1358883151910213</v>
      </c>
      <c r="M87" s="35">
        <f t="shared" si="38"/>
        <v>2</v>
      </c>
      <c r="N87" s="32">
        <f t="shared" si="44"/>
        <v>8877</v>
      </c>
      <c r="O87" s="33">
        <f t="shared" si="44"/>
        <v>1.4798723021433529</v>
      </c>
      <c r="P87" s="36">
        <f t="shared" si="39"/>
        <v>3</v>
      </c>
      <c r="Q87" s="16"/>
      <c r="R87" s="37">
        <v>9032</v>
      </c>
      <c r="S87" s="33">
        <v>3.952806570016647</v>
      </c>
      <c r="T87" s="36">
        <v>5</v>
      </c>
    </row>
    <row r="88" spans="1:20" x14ac:dyDescent="0.2">
      <c r="A88" s="67"/>
      <c r="B88" s="29" t="s">
        <v>152</v>
      </c>
      <c r="C88" s="30" t="s">
        <v>153</v>
      </c>
      <c r="D88" s="31">
        <v>4834</v>
      </c>
      <c r="E88" s="31">
        <v>1</v>
      </c>
      <c r="F88" s="31">
        <v>12943</v>
      </c>
      <c r="G88" s="31">
        <v>3671</v>
      </c>
      <c r="H88" s="32">
        <f t="shared" si="36"/>
        <v>4835</v>
      </c>
      <c r="I88" s="33">
        <f t="shared" si="41"/>
        <v>0.79653380120427342</v>
      </c>
      <c r="J88" s="34">
        <f t="shared" si="37"/>
        <v>1</v>
      </c>
      <c r="K88" s="32">
        <f t="shared" si="42"/>
        <v>16614</v>
      </c>
      <c r="L88" s="33">
        <f t="shared" si="43"/>
        <v>2.7797390585629147</v>
      </c>
      <c r="M88" s="35">
        <f t="shared" si="38"/>
        <v>3</v>
      </c>
      <c r="N88" s="32">
        <f t="shared" si="44"/>
        <v>21449</v>
      </c>
      <c r="O88" s="33">
        <f t="shared" si="44"/>
        <v>3.576272859767188</v>
      </c>
      <c r="P88" s="36">
        <f t="shared" si="39"/>
        <v>4</v>
      </c>
      <c r="Q88" s="16"/>
      <c r="R88" s="37">
        <v>19962</v>
      </c>
      <c r="S88" s="33">
        <v>8.726938127705635</v>
      </c>
      <c r="T88" s="36">
        <v>10</v>
      </c>
    </row>
    <row r="89" spans="1:20" x14ac:dyDescent="0.2">
      <c r="A89" s="67"/>
      <c r="B89" s="29" t="s">
        <v>154</v>
      </c>
      <c r="C89" s="30" t="s">
        <v>155</v>
      </c>
      <c r="D89" s="31">
        <v>486</v>
      </c>
      <c r="E89" s="31">
        <v>722</v>
      </c>
      <c r="F89" s="31">
        <v>1261</v>
      </c>
      <c r="G89" s="31">
        <v>1685</v>
      </c>
      <c r="H89" s="32">
        <f t="shared" si="36"/>
        <v>1208</v>
      </c>
      <c r="I89" s="33">
        <f t="shared" si="41"/>
        <v>0.19900989283449064</v>
      </c>
      <c r="J89" s="34">
        <f t="shared" si="37"/>
        <v>1</v>
      </c>
      <c r="K89" s="32">
        <f t="shared" si="42"/>
        <v>2946</v>
      </c>
      <c r="L89" s="33">
        <f t="shared" si="43"/>
        <v>0.49290425343242728</v>
      </c>
      <c r="M89" s="35">
        <f t="shared" si="38"/>
        <v>1</v>
      </c>
      <c r="N89" s="32">
        <f t="shared" si="44"/>
        <v>4154</v>
      </c>
      <c r="O89" s="33">
        <f t="shared" si="44"/>
        <v>0.69191414626691794</v>
      </c>
      <c r="P89" s="36">
        <f t="shared" si="39"/>
        <v>2</v>
      </c>
      <c r="Q89" s="16"/>
      <c r="R89" s="37">
        <v>4417</v>
      </c>
      <c r="S89" s="33">
        <v>1.9302496271227556</v>
      </c>
      <c r="T89" s="36">
        <v>3</v>
      </c>
    </row>
    <row r="90" spans="1:20" x14ac:dyDescent="0.2">
      <c r="A90" s="67"/>
      <c r="B90" s="29" t="s">
        <v>156</v>
      </c>
      <c r="C90" s="30" t="s">
        <v>157</v>
      </c>
      <c r="D90" s="31">
        <v>1307</v>
      </c>
      <c r="E90" s="31">
        <v>115</v>
      </c>
      <c r="F90" s="31">
        <v>4770</v>
      </c>
      <c r="G90" s="31">
        <v>2232</v>
      </c>
      <c r="H90" s="32">
        <f t="shared" si="36"/>
        <v>1422</v>
      </c>
      <c r="I90" s="33">
        <f t="shared" si="41"/>
        <v>0.23426495663132924</v>
      </c>
      <c r="J90" s="34">
        <f t="shared" si="37"/>
        <v>1</v>
      </c>
      <c r="K90" s="32">
        <f t="shared" si="42"/>
        <v>7002</v>
      </c>
      <c r="L90" s="33">
        <f t="shared" si="43"/>
        <v>1.1715259954290074</v>
      </c>
      <c r="M90" s="35">
        <f t="shared" si="38"/>
        <v>2</v>
      </c>
      <c r="N90" s="32">
        <f t="shared" si="44"/>
        <v>8424</v>
      </c>
      <c r="O90" s="33">
        <f t="shared" si="44"/>
        <v>1.4057909520603367</v>
      </c>
      <c r="P90" s="36">
        <f t="shared" si="39"/>
        <v>3</v>
      </c>
      <c r="Q90" s="16"/>
      <c r="R90" s="37">
        <v>6947</v>
      </c>
      <c r="S90" s="33">
        <v>3.0398303807693963</v>
      </c>
      <c r="T90" s="36">
        <v>4</v>
      </c>
    </row>
    <row r="91" spans="1:20" x14ac:dyDescent="0.2">
      <c r="A91" s="68" t="s">
        <v>187</v>
      </c>
      <c r="B91" s="58"/>
      <c r="C91" s="58"/>
      <c r="D91" s="59">
        <f>SUM(D84:D90)</f>
        <v>12433</v>
      </c>
      <c r="E91" s="59">
        <f t="shared" ref="E91:O91" si="45">SUM(E84:E90)</f>
        <v>1148</v>
      </c>
      <c r="F91" s="59">
        <f t="shared" si="45"/>
        <v>32397</v>
      </c>
      <c r="G91" s="59">
        <f t="shared" si="45"/>
        <v>40861</v>
      </c>
      <c r="H91" s="59">
        <f>SUM(D91:E91)</f>
        <v>13581</v>
      </c>
      <c r="I91" s="59">
        <f t="shared" si="45"/>
        <v>2.2373786047890873</v>
      </c>
      <c r="J91" s="59">
        <f t="shared" si="45"/>
        <v>7</v>
      </c>
      <c r="K91" s="59">
        <f t="shared" si="45"/>
        <v>73258</v>
      </c>
      <c r="L91" s="59">
        <f t="shared" si="45"/>
        <v>12.257019619128567</v>
      </c>
      <c r="M91" s="59">
        <f t="shared" si="45"/>
        <v>16</v>
      </c>
      <c r="N91" s="59">
        <f t="shared" si="45"/>
        <v>86839</v>
      </c>
      <c r="O91" s="59">
        <f t="shared" si="45"/>
        <v>14.494398223917655</v>
      </c>
      <c r="P91" s="60">
        <f>SUM(P84:P90)</f>
        <v>23</v>
      </c>
      <c r="Q91" s="16"/>
      <c r="R91" s="61">
        <v>81097</v>
      </c>
      <c r="S91" s="59">
        <v>35.510694584327005</v>
      </c>
      <c r="T91" s="60">
        <v>43</v>
      </c>
    </row>
    <row r="92" spans="1:20" s="14" customFormat="1" x14ac:dyDescent="0.2">
      <c r="A92" s="92"/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5"/>
      <c r="Q92" s="16"/>
      <c r="R92" s="96"/>
      <c r="S92" s="94"/>
      <c r="T92" s="95"/>
    </row>
    <row r="93" spans="1:20" x14ac:dyDescent="0.2">
      <c r="A93" s="66">
        <v>12</v>
      </c>
      <c r="B93" s="20" t="s">
        <v>158</v>
      </c>
      <c r="C93" s="21" t="s">
        <v>159</v>
      </c>
      <c r="D93" s="22">
        <v>1806</v>
      </c>
      <c r="E93" s="22">
        <v>3</v>
      </c>
      <c r="F93" s="22">
        <v>11991</v>
      </c>
      <c r="G93" s="22">
        <v>11002</v>
      </c>
      <c r="H93" s="23">
        <f t="shared" si="36"/>
        <v>1809</v>
      </c>
      <c r="I93" s="24">
        <f t="shared" ref="I93:I99" si="46">SUM(H93/$L$106)</f>
        <v>0.29802060938542513</v>
      </c>
      <c r="J93" s="25">
        <f t="shared" si="37"/>
        <v>1</v>
      </c>
      <c r="K93" s="23">
        <f t="shared" ref="K93:K102" si="47">SUM(F93:G93)</f>
        <v>22993</v>
      </c>
      <c r="L93" s="24">
        <f t="shared" ref="L93:L99" si="48">SUM(K93/$L$107)</f>
        <v>3.8470290221221322</v>
      </c>
      <c r="M93" s="26">
        <f t="shared" si="38"/>
        <v>4</v>
      </c>
      <c r="N93" s="23">
        <f t="shared" ref="N93:P99" si="49">SUM(H93,K93)</f>
        <v>24802</v>
      </c>
      <c r="O93" s="24">
        <f t="shared" si="49"/>
        <v>4.1450496315075576</v>
      </c>
      <c r="P93" s="27">
        <f t="shared" si="39"/>
        <v>5</v>
      </c>
      <c r="Q93" s="16"/>
      <c r="R93" s="28">
        <v>21129</v>
      </c>
      <c r="S93" s="24">
        <v>9.2606665110338557</v>
      </c>
      <c r="T93" s="27">
        <v>10</v>
      </c>
    </row>
    <row r="94" spans="1:20" x14ac:dyDescent="0.2">
      <c r="A94" s="67"/>
      <c r="B94" s="29" t="s">
        <v>160</v>
      </c>
      <c r="C94" s="30" t="s">
        <v>161</v>
      </c>
      <c r="D94" s="31">
        <v>636</v>
      </c>
      <c r="E94" s="31" t="s">
        <v>195</v>
      </c>
      <c r="F94" s="31">
        <v>111</v>
      </c>
      <c r="G94" s="31">
        <v>12099</v>
      </c>
      <c r="H94" s="32">
        <f t="shared" si="36"/>
        <v>636</v>
      </c>
      <c r="I94" s="33">
        <f t="shared" si="46"/>
        <v>0.10477673165789408</v>
      </c>
      <c r="J94" s="34">
        <f t="shared" si="37"/>
        <v>1</v>
      </c>
      <c r="K94" s="32">
        <f t="shared" si="47"/>
        <v>12210</v>
      </c>
      <c r="L94" s="33">
        <f t="shared" si="48"/>
        <v>2.0428923742056813</v>
      </c>
      <c r="M94" s="35">
        <f t="shared" si="38"/>
        <v>3</v>
      </c>
      <c r="N94" s="32">
        <f t="shared" si="49"/>
        <v>12846</v>
      </c>
      <c r="O94" s="33">
        <f t="shared" si="49"/>
        <v>2.1476691058635753</v>
      </c>
      <c r="P94" s="36">
        <f t="shared" si="39"/>
        <v>4</v>
      </c>
      <c r="Q94" s="16"/>
      <c r="R94" s="37">
        <v>11499</v>
      </c>
      <c r="S94" s="33">
        <v>5.0436521848926201</v>
      </c>
      <c r="T94" s="36">
        <v>6</v>
      </c>
    </row>
    <row r="95" spans="1:20" x14ac:dyDescent="0.2">
      <c r="A95" s="67"/>
      <c r="B95" s="29" t="s">
        <v>162</v>
      </c>
      <c r="C95" s="30" t="s">
        <v>163</v>
      </c>
      <c r="D95" s="31">
        <v>4461</v>
      </c>
      <c r="E95" s="31">
        <v>1754</v>
      </c>
      <c r="F95" s="31">
        <v>705</v>
      </c>
      <c r="G95" s="31">
        <v>7963</v>
      </c>
      <c r="H95" s="32">
        <f t="shared" si="36"/>
        <v>6215</v>
      </c>
      <c r="I95" s="33">
        <f t="shared" si="46"/>
        <v>1.0238795397072511</v>
      </c>
      <c r="J95" s="34">
        <f t="shared" si="37"/>
        <v>2</v>
      </c>
      <c r="K95" s="32">
        <f t="shared" si="47"/>
        <v>8668</v>
      </c>
      <c r="L95" s="33">
        <f t="shared" si="48"/>
        <v>1.4502695413279971</v>
      </c>
      <c r="M95" s="35">
        <f t="shared" si="38"/>
        <v>2</v>
      </c>
      <c r="N95" s="32">
        <f t="shared" si="49"/>
        <v>14883</v>
      </c>
      <c r="O95" s="33">
        <f t="shared" si="49"/>
        <v>2.4741490810352484</v>
      </c>
      <c r="P95" s="36">
        <f t="shared" si="49"/>
        <v>4</v>
      </c>
      <c r="Q95" s="16"/>
      <c r="R95" s="37">
        <v>13665</v>
      </c>
      <c r="S95" s="33">
        <v>5.952689402251643</v>
      </c>
      <c r="T95" s="36">
        <v>7</v>
      </c>
    </row>
    <row r="96" spans="1:20" x14ac:dyDescent="0.2">
      <c r="A96" s="67"/>
      <c r="B96" s="29" t="s">
        <v>164</v>
      </c>
      <c r="C96" s="30" t="s">
        <v>165</v>
      </c>
      <c r="D96" s="31">
        <v>3579</v>
      </c>
      <c r="E96" s="31" t="s">
        <v>195</v>
      </c>
      <c r="F96" s="31">
        <v>1928</v>
      </c>
      <c r="G96" s="31">
        <v>5757</v>
      </c>
      <c r="H96" s="32">
        <f t="shared" si="36"/>
        <v>3579</v>
      </c>
      <c r="I96" s="33">
        <f t="shared" si="46"/>
        <v>0.58961623050880962</v>
      </c>
      <c r="J96" s="34">
        <f t="shared" si="37"/>
        <v>1</v>
      </c>
      <c r="K96" s="32">
        <f t="shared" si="47"/>
        <v>7685</v>
      </c>
      <c r="L96" s="33">
        <f t="shared" si="48"/>
        <v>1.2858008104644276</v>
      </c>
      <c r="M96" s="35">
        <f t="shared" si="38"/>
        <v>2</v>
      </c>
      <c r="N96" s="32">
        <f t="shared" si="49"/>
        <v>11264</v>
      </c>
      <c r="O96" s="33">
        <f t="shared" si="49"/>
        <v>1.8754170409732374</v>
      </c>
      <c r="P96" s="36">
        <f t="shared" si="49"/>
        <v>3</v>
      </c>
      <c r="Q96" s="16"/>
      <c r="R96" s="37">
        <v>11140</v>
      </c>
      <c r="S96" s="33">
        <v>4.8621648980501799</v>
      </c>
      <c r="T96" s="36">
        <v>6</v>
      </c>
    </row>
    <row r="97" spans="1:20" x14ac:dyDescent="0.2">
      <c r="A97" s="67"/>
      <c r="B97" s="29" t="s">
        <v>166</v>
      </c>
      <c r="C97" s="30" t="s">
        <v>167</v>
      </c>
      <c r="D97" s="31">
        <v>775</v>
      </c>
      <c r="E97" s="31">
        <v>142</v>
      </c>
      <c r="F97" s="31">
        <v>1716</v>
      </c>
      <c r="G97" s="31">
        <v>7038</v>
      </c>
      <c r="H97" s="32">
        <f t="shared" si="36"/>
        <v>917</v>
      </c>
      <c r="I97" s="33">
        <f t="shared" si="46"/>
        <v>0.151069595802341</v>
      </c>
      <c r="J97" s="34">
        <f t="shared" si="37"/>
        <v>1</v>
      </c>
      <c r="K97" s="32">
        <f t="shared" si="47"/>
        <v>8754</v>
      </c>
      <c r="L97" s="33">
        <f t="shared" si="48"/>
        <v>1.4646584638654001</v>
      </c>
      <c r="M97" s="35">
        <f t="shared" si="38"/>
        <v>2</v>
      </c>
      <c r="N97" s="32">
        <f t="shared" si="49"/>
        <v>9671</v>
      </c>
      <c r="O97" s="33">
        <f t="shared" si="49"/>
        <v>1.615728059667741</v>
      </c>
      <c r="P97" s="36">
        <f t="shared" si="49"/>
        <v>3</v>
      </c>
      <c r="Q97" s="16"/>
      <c r="R97" s="37">
        <v>7185</v>
      </c>
      <c r="S97" s="33">
        <v>3.149530722991122</v>
      </c>
      <c r="T97" s="36">
        <v>4</v>
      </c>
    </row>
    <row r="98" spans="1:20" x14ac:dyDescent="0.2">
      <c r="A98" s="67"/>
      <c r="B98" s="29" t="s">
        <v>168</v>
      </c>
      <c r="C98" s="30" t="s">
        <v>169</v>
      </c>
      <c r="D98" s="31">
        <v>752</v>
      </c>
      <c r="E98" s="31">
        <v>3</v>
      </c>
      <c r="F98" s="31">
        <v>939</v>
      </c>
      <c r="G98" s="31">
        <v>11987</v>
      </c>
      <c r="H98" s="32">
        <f t="shared" si="36"/>
        <v>755</v>
      </c>
      <c r="I98" s="33">
        <f t="shared" si="46"/>
        <v>0.12438118302155665</v>
      </c>
      <c r="J98" s="34">
        <f t="shared" si="37"/>
        <v>1</v>
      </c>
      <c r="K98" s="32">
        <f t="shared" si="47"/>
        <v>12926</v>
      </c>
      <c r="L98" s="33">
        <f t="shared" si="48"/>
        <v>2.1626885199821979</v>
      </c>
      <c r="M98" s="35">
        <f t="shared" si="38"/>
        <v>3</v>
      </c>
      <c r="N98" s="32">
        <f t="shared" si="49"/>
        <v>13681</v>
      </c>
      <c r="O98" s="33">
        <f t="shared" si="49"/>
        <v>2.2870697030037546</v>
      </c>
      <c r="P98" s="36">
        <f t="shared" si="49"/>
        <v>4</v>
      </c>
      <c r="Q98" s="16"/>
      <c r="R98" s="37">
        <v>12101</v>
      </c>
      <c r="S98" s="33">
        <v>5.3083232372696632</v>
      </c>
      <c r="T98" s="36">
        <v>7</v>
      </c>
    </row>
    <row r="99" spans="1:20" x14ac:dyDescent="0.2">
      <c r="A99" s="67"/>
      <c r="B99" s="29" t="s">
        <v>170</v>
      </c>
      <c r="C99" s="30" t="s">
        <v>171</v>
      </c>
      <c r="D99" s="31">
        <v>761</v>
      </c>
      <c r="E99" s="31">
        <v>705</v>
      </c>
      <c r="F99" s="31">
        <v>1068</v>
      </c>
      <c r="G99" s="31">
        <v>10456</v>
      </c>
      <c r="H99" s="32">
        <f t="shared" si="36"/>
        <v>1466</v>
      </c>
      <c r="I99" s="33">
        <f t="shared" si="46"/>
        <v>0.24151366133722127</v>
      </c>
      <c r="J99" s="34">
        <f t="shared" si="37"/>
        <v>1</v>
      </c>
      <c r="K99" s="32">
        <f t="shared" si="47"/>
        <v>11524</v>
      </c>
      <c r="L99" s="33">
        <f t="shared" si="48"/>
        <v>1.9281156200119798</v>
      </c>
      <c r="M99" s="35">
        <f t="shared" si="38"/>
        <v>2</v>
      </c>
      <c r="N99" s="32">
        <f t="shared" si="49"/>
        <v>12990</v>
      </c>
      <c r="O99" s="33">
        <f t="shared" si="49"/>
        <v>2.1696292813492009</v>
      </c>
      <c r="P99" s="36">
        <f t="shared" si="49"/>
        <v>3</v>
      </c>
      <c r="Q99" s="16"/>
      <c r="R99" s="37">
        <v>11678</v>
      </c>
      <c r="S99" s="33">
        <v>5.1171396582164617</v>
      </c>
      <c r="T99" s="36">
        <v>6</v>
      </c>
    </row>
    <row r="100" spans="1:20" x14ac:dyDescent="0.2">
      <c r="A100" s="68" t="s">
        <v>188</v>
      </c>
      <c r="B100" s="58"/>
      <c r="C100" s="58"/>
      <c r="D100" s="59">
        <f>SUM(D93:D99)</f>
        <v>12770</v>
      </c>
      <c r="E100" s="59">
        <f t="shared" ref="E100:O100" si="50">SUM(E93:E99)</f>
        <v>2607</v>
      </c>
      <c r="F100" s="59">
        <f>SUM(F93:F99)</f>
        <v>18458</v>
      </c>
      <c r="G100" s="59">
        <f t="shared" si="50"/>
        <v>66302</v>
      </c>
      <c r="H100" s="59">
        <f>SUM(D100:E100)</f>
        <v>15377</v>
      </c>
      <c r="I100" s="59">
        <f t="shared" si="50"/>
        <v>2.5332575514204989</v>
      </c>
      <c r="J100" s="59">
        <f t="shared" si="50"/>
        <v>8</v>
      </c>
      <c r="K100" s="59">
        <f t="shared" si="50"/>
        <v>84760</v>
      </c>
      <c r="L100" s="59">
        <f t="shared" si="50"/>
        <v>14.181454351979816</v>
      </c>
      <c r="M100" s="59">
        <f t="shared" si="50"/>
        <v>18</v>
      </c>
      <c r="N100" s="59">
        <f t="shared" si="50"/>
        <v>100137</v>
      </c>
      <c r="O100" s="59">
        <f t="shared" si="50"/>
        <v>16.714711903400318</v>
      </c>
      <c r="P100" s="60">
        <f>SUM(P93:P99)</f>
        <v>26</v>
      </c>
      <c r="Q100" s="16"/>
      <c r="R100" s="61">
        <v>88397</v>
      </c>
      <c r="S100" s="59">
        <v>38.694166614705544</v>
      </c>
      <c r="T100" s="60">
        <v>46</v>
      </c>
    </row>
    <row r="101" spans="1:20" s="14" customFormat="1" x14ac:dyDescent="0.2">
      <c r="A101" s="97"/>
      <c r="B101" s="98"/>
      <c r="C101" s="98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100"/>
      <c r="Q101" s="16"/>
      <c r="R101" s="101"/>
      <c r="S101" s="99"/>
      <c r="T101" s="100"/>
    </row>
    <row r="102" spans="1:20" x14ac:dyDescent="0.2">
      <c r="A102" s="38"/>
      <c r="B102" s="39"/>
      <c r="C102" s="39" t="s">
        <v>189</v>
      </c>
      <c r="D102" s="40">
        <v>15423</v>
      </c>
      <c r="E102" s="41"/>
      <c r="F102" s="41">
        <v>16893</v>
      </c>
      <c r="G102" s="41"/>
      <c r="H102" s="42">
        <f>SUM(D102:E102)</f>
        <v>15423</v>
      </c>
      <c r="I102" s="43">
        <f>SUM(H102/$L$106)</f>
        <v>2.5408357427039316</v>
      </c>
      <c r="J102" s="44">
        <f t="shared" si="37"/>
        <v>3</v>
      </c>
      <c r="K102" s="42">
        <f t="shared" si="47"/>
        <v>16893</v>
      </c>
      <c r="L102" s="43">
        <f>SUM(K102/$L$107)</f>
        <v>2.8264194002830938</v>
      </c>
      <c r="M102" s="45">
        <f t="shared" si="38"/>
        <v>3</v>
      </c>
      <c r="N102" s="42">
        <f>SUM(H102,K102)</f>
        <v>32316</v>
      </c>
      <c r="O102" s="43">
        <f>SUM(I102,L102)</f>
        <v>5.367255142987025</v>
      </c>
      <c r="P102" s="46">
        <f>SUM(J102,M102)</f>
        <v>6</v>
      </c>
      <c r="Q102" s="16"/>
      <c r="R102" s="47">
        <v>35830</v>
      </c>
      <c r="S102" s="43">
        <v>15.596572000504144</v>
      </c>
      <c r="T102" s="46">
        <v>17</v>
      </c>
    </row>
    <row r="103" spans="1:20" x14ac:dyDescent="0.2">
      <c r="A103" s="69" t="s">
        <v>9</v>
      </c>
      <c r="B103" s="62"/>
      <c r="C103" s="62"/>
      <c r="D103" s="63">
        <f>SUM(D102,D100,D91,D82,D76,D71,D62,D56,D46,D36,D26,D19,D12)</f>
        <v>217162</v>
      </c>
      <c r="E103" s="63">
        <f>SUM(E102,E100,E91,E82,E76,E71,E62,E56,E46,E36,E26,E19,E12)</f>
        <v>25640</v>
      </c>
      <c r="F103" s="63">
        <f>SUM(F102,F100,F91,F82,F76,F71,F62,F56,F46,F36,F26,F19,F12)</f>
        <v>272240</v>
      </c>
      <c r="G103" s="63">
        <f>SUM(G102,G100,G91,G82,G76,G71,G62,G56,G46,G36,G26,G19,G12)</f>
        <v>923124</v>
      </c>
      <c r="H103" s="63">
        <f>SUM(D103:E103)</f>
        <v>242802</v>
      </c>
      <c r="I103" s="63">
        <f t="shared" ref="I103:P103" si="51">SUM(I102,I100,I91,I82,I76,I71,I62,I56,I46,I36,I26,I19,I12)</f>
        <v>40.000000000000007</v>
      </c>
      <c r="J103" s="63">
        <f t="shared" si="51"/>
        <v>86</v>
      </c>
      <c r="K103" s="63">
        <f t="shared" si="51"/>
        <v>1195364</v>
      </c>
      <c r="L103" s="63">
        <f t="shared" si="51"/>
        <v>199.99999999999997</v>
      </c>
      <c r="M103" s="63">
        <f t="shared" si="51"/>
        <v>239</v>
      </c>
      <c r="N103" s="63">
        <f t="shared" si="51"/>
        <v>1438166</v>
      </c>
      <c r="O103" s="63">
        <f t="shared" si="51"/>
        <v>239.99999999999997</v>
      </c>
      <c r="P103" s="64">
        <f t="shared" si="51"/>
        <v>325</v>
      </c>
      <c r="Q103" s="16"/>
      <c r="R103" s="65">
        <v>1370686</v>
      </c>
      <c r="S103" s="63">
        <v>600</v>
      </c>
      <c r="T103" s="64">
        <v>680</v>
      </c>
    </row>
    <row r="104" spans="1:20" x14ac:dyDescent="0.2">
      <c r="A104" s="49"/>
      <c r="B104" s="49"/>
      <c r="C104" s="48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48"/>
      <c r="O104" s="16"/>
      <c r="P104" s="16"/>
      <c r="Q104" s="16"/>
      <c r="R104" s="48"/>
      <c r="S104" s="16"/>
      <c r="T104" s="16"/>
    </row>
    <row r="105" spans="1:20" x14ac:dyDescent="0.2">
      <c r="A105" s="17"/>
      <c r="B105" s="17"/>
      <c r="C105" s="79"/>
      <c r="D105" s="80" t="s">
        <v>196</v>
      </c>
      <c r="E105" s="80" t="s">
        <v>197</v>
      </c>
      <c r="F105" s="79"/>
      <c r="G105" s="79"/>
      <c r="H105" s="79"/>
      <c r="I105" s="73"/>
      <c r="J105" s="74" t="s">
        <v>176</v>
      </c>
      <c r="K105" s="74" t="s">
        <v>190</v>
      </c>
      <c r="L105" s="73"/>
      <c r="M105" s="74" t="s">
        <v>191</v>
      </c>
      <c r="N105" s="74" t="s">
        <v>191</v>
      </c>
      <c r="O105" s="75"/>
      <c r="P105" s="16"/>
      <c r="Q105" s="16"/>
      <c r="R105" s="83"/>
      <c r="S105" s="84"/>
      <c r="T105" s="14"/>
    </row>
    <row r="106" spans="1:20" x14ac:dyDescent="0.2">
      <c r="A106" s="17"/>
      <c r="B106" s="17"/>
      <c r="C106" s="16" t="s">
        <v>172</v>
      </c>
      <c r="D106" s="16">
        <v>145</v>
      </c>
      <c r="E106" s="81">
        <v>138</v>
      </c>
      <c r="F106" s="16"/>
      <c r="G106" s="76"/>
      <c r="H106" s="73" t="s">
        <v>172</v>
      </c>
      <c r="I106" s="73"/>
      <c r="J106" s="16">
        <v>40</v>
      </c>
      <c r="K106" s="32">
        <f>SUM(H103)</f>
        <v>242802</v>
      </c>
      <c r="L106" s="85">
        <f>SUM(K106/J106)</f>
        <v>6070.05</v>
      </c>
      <c r="M106" s="82" t="s">
        <v>199</v>
      </c>
      <c r="N106" s="78">
        <f>SUM(J103)</f>
        <v>86</v>
      </c>
      <c r="O106" s="73"/>
      <c r="P106" s="16"/>
      <c r="Q106" s="16"/>
      <c r="R106" s="81"/>
      <c r="T106" s="14"/>
    </row>
    <row r="107" spans="1:20" x14ac:dyDescent="0.2">
      <c r="A107" s="17"/>
      <c r="B107" s="17"/>
      <c r="C107" s="16" t="s">
        <v>174</v>
      </c>
      <c r="D107" s="82">
        <v>561</v>
      </c>
      <c r="E107" s="81">
        <v>542</v>
      </c>
      <c r="F107" s="16"/>
      <c r="G107" s="76"/>
      <c r="H107" s="73" t="s">
        <v>174</v>
      </c>
      <c r="I107" s="73"/>
      <c r="J107" s="16">
        <v>200</v>
      </c>
      <c r="K107" s="86">
        <f>SUM(K103)</f>
        <v>1195364</v>
      </c>
      <c r="L107" s="85">
        <f>SUM(K107/J107)</f>
        <v>5976.82</v>
      </c>
      <c r="M107" s="82" t="s">
        <v>200</v>
      </c>
      <c r="N107" s="78">
        <f>SUM(M103)</f>
        <v>239</v>
      </c>
      <c r="O107" s="73"/>
      <c r="P107" s="16"/>
      <c r="Q107" s="16"/>
      <c r="R107" s="81"/>
      <c r="T107" s="14"/>
    </row>
    <row r="108" spans="1:20" ht="14.45" customHeight="1" x14ac:dyDescent="0.2">
      <c r="A108" s="17"/>
      <c r="B108" s="17"/>
      <c r="C108" s="80" t="s">
        <v>198</v>
      </c>
      <c r="D108" s="16">
        <v>706</v>
      </c>
      <c r="E108" s="81">
        <v>680</v>
      </c>
      <c r="F108" s="14"/>
      <c r="G108" s="108" t="s">
        <v>192</v>
      </c>
      <c r="H108" s="108"/>
      <c r="I108" s="73"/>
      <c r="J108" s="16">
        <f>SUM(J106:J107)</f>
        <v>240</v>
      </c>
      <c r="K108" s="86">
        <f t="shared" ref="K108" si="52">SUM(K106:K107)</f>
        <v>1438166</v>
      </c>
      <c r="L108" s="85"/>
      <c r="M108" s="82"/>
      <c r="N108" s="77">
        <f>SUM(N106:N107)</f>
        <v>325</v>
      </c>
      <c r="O108" s="73"/>
      <c r="P108" s="16"/>
      <c r="Q108" s="16"/>
      <c r="R108" s="81"/>
      <c r="T108" s="14"/>
    </row>
    <row r="110" spans="1:20" x14ac:dyDescent="0.2">
      <c r="J110" s="51"/>
      <c r="K110" s="51"/>
      <c r="L110" s="51"/>
      <c r="N110" s="51"/>
      <c r="O110" s="51"/>
      <c r="P110" s="51"/>
      <c r="R110" s="51"/>
      <c r="S110" s="51"/>
      <c r="T110" s="51"/>
    </row>
    <row r="111" spans="1:20" x14ac:dyDescent="0.2">
      <c r="J111" s="15">
        <f>SUM(K103/H103)</f>
        <v>4.9232049159397366</v>
      </c>
    </row>
  </sheetData>
  <mergeCells count="2">
    <mergeCell ref="A1:P1"/>
    <mergeCell ref="G108:H108"/>
  </mergeCells>
  <pageMargins left="0.75" right="0.25" top="1" bottom="1" header="0.31496062992126" footer="0.31496062992126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workbookViewId="0">
      <pane xSplit="1" ySplit="3" topLeftCell="B74" activePane="bottomRight" state="frozen"/>
      <selection pane="topRight" activeCell="B1" sqref="B1"/>
      <selection pane="bottomLeft" activeCell="A4" sqref="A4"/>
      <selection pane="bottomRight" activeCell="A3" sqref="A3:P103"/>
    </sheetView>
  </sheetViews>
  <sheetFormatPr defaultColWidth="8.875" defaultRowHeight="11.25" x14ac:dyDescent="0.2"/>
  <cols>
    <col min="1" max="1" width="11.5" style="19" bestFit="1" customWidth="1"/>
    <col min="2" max="2" width="8.125" style="19" bestFit="1" customWidth="1"/>
    <col min="3" max="3" width="12.5" style="15" bestFit="1" customWidth="1"/>
    <col min="4" max="4" width="7.75" style="15" bestFit="1" customWidth="1"/>
    <col min="5" max="5" width="6.875" style="15" bestFit="1" customWidth="1"/>
    <col min="6" max="8" width="7.75" style="15" bestFit="1" customWidth="1"/>
    <col min="9" max="9" width="5.125" style="15" hidden="1" customWidth="1"/>
    <col min="10" max="10" width="10.5" style="15" bestFit="1" customWidth="1"/>
    <col min="11" max="11" width="9.5" style="15" bestFit="1" customWidth="1"/>
    <col min="12" max="12" width="6" style="14" hidden="1" customWidth="1"/>
    <col min="13" max="13" width="10.125" style="15" bestFit="1" customWidth="1"/>
    <col min="14" max="14" width="10.125" style="15" hidden="1" customWidth="1"/>
    <col min="15" max="15" width="6" style="14" hidden="1" customWidth="1"/>
    <col min="16" max="16" width="8" style="15" bestFit="1" customWidth="1"/>
    <col min="17" max="17" width="1.625" style="14" customWidth="1"/>
    <col min="18" max="18" width="9.25" style="15" bestFit="1" customWidth="1"/>
    <col min="19" max="19" width="6" style="14" bestFit="1" customWidth="1"/>
    <col min="20" max="20" width="8" style="15" bestFit="1" customWidth="1"/>
    <col min="21" max="21" width="9.5" style="15" customWidth="1"/>
    <col min="22" max="16384" width="8.875" style="15"/>
  </cols>
  <sheetData>
    <row r="1" spans="1:22" x14ac:dyDescent="0.2">
      <c r="A1" s="107" t="s">
        <v>193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R1" s="72" t="s">
        <v>194</v>
      </c>
      <c r="S1" s="15"/>
    </row>
    <row r="2" spans="1:22" x14ac:dyDescent="0.2">
      <c r="A2" s="17"/>
      <c r="B2" s="17"/>
      <c r="C2" s="16"/>
      <c r="D2" s="52"/>
      <c r="E2" s="52"/>
      <c r="F2" s="52"/>
      <c r="G2" s="52"/>
      <c r="H2" s="53"/>
      <c r="I2" s="53"/>
      <c r="J2" s="53"/>
      <c r="K2" s="53"/>
      <c r="L2" s="53"/>
      <c r="M2" s="53"/>
      <c r="N2" s="16"/>
      <c r="O2" s="16"/>
      <c r="P2" s="16"/>
      <c r="R2" s="16"/>
      <c r="S2" s="16"/>
      <c r="T2" s="16"/>
    </row>
    <row r="3" spans="1:22" x14ac:dyDescent="0.2">
      <c r="A3" s="54" t="s">
        <v>1</v>
      </c>
      <c r="B3" s="55" t="s">
        <v>2</v>
      </c>
      <c r="C3" s="55" t="s">
        <v>3</v>
      </c>
      <c r="D3" s="55" t="s">
        <v>4</v>
      </c>
      <c r="E3" s="55" t="s">
        <v>7</v>
      </c>
      <c r="F3" s="55" t="s">
        <v>5</v>
      </c>
      <c r="G3" s="55" t="s">
        <v>6</v>
      </c>
      <c r="H3" s="55" t="s">
        <v>172</v>
      </c>
      <c r="I3" s="18"/>
      <c r="J3" s="55" t="s">
        <v>173</v>
      </c>
      <c r="K3" s="55" t="s">
        <v>174</v>
      </c>
      <c r="L3" s="18"/>
      <c r="M3" s="55" t="s">
        <v>173</v>
      </c>
      <c r="N3" s="55" t="s">
        <v>175</v>
      </c>
      <c r="O3" s="18"/>
      <c r="P3" s="56" t="s">
        <v>176</v>
      </c>
      <c r="Q3" s="16"/>
      <c r="R3" s="57" t="s">
        <v>175</v>
      </c>
      <c r="S3" s="18"/>
      <c r="T3" s="56" t="s">
        <v>176</v>
      </c>
      <c r="V3" s="19"/>
    </row>
    <row r="4" spans="1:22" x14ac:dyDescent="0.2">
      <c r="A4" s="66">
        <v>1</v>
      </c>
      <c r="B4" s="20" t="s">
        <v>92</v>
      </c>
      <c r="C4" s="21" t="s">
        <v>93</v>
      </c>
      <c r="D4" s="22">
        <v>7186</v>
      </c>
      <c r="E4" s="22">
        <v>26</v>
      </c>
      <c r="F4" s="22">
        <v>8846</v>
      </c>
      <c r="G4" s="22">
        <v>18765</v>
      </c>
      <c r="H4" s="23">
        <f>SUM(D4:E4)</f>
        <v>7212</v>
      </c>
      <c r="I4" s="24">
        <f>SUM(H4/$L$106)</f>
        <v>1.188128598611214</v>
      </c>
      <c r="J4" s="25">
        <f>ROUNDUP(I4,0)</f>
        <v>2</v>
      </c>
      <c r="K4" s="23">
        <f t="shared" ref="K4:K11" si="0">SUM(F4:G4)</f>
        <v>27611</v>
      </c>
      <c r="L4" s="24">
        <f>SUM(K4/$L$107)</f>
        <v>4.6196806997701119</v>
      </c>
      <c r="M4" s="26">
        <f>ROUNDUP(L4,0)</f>
        <v>5</v>
      </c>
      <c r="N4" s="23">
        <f>SUM(H4,K4)</f>
        <v>34823</v>
      </c>
      <c r="O4" s="24">
        <f>SUM(I4,L4)</f>
        <v>5.8078092983813256</v>
      </c>
      <c r="P4" s="27">
        <f>SUM(J4,M4)</f>
        <v>7</v>
      </c>
      <c r="Q4" s="16"/>
      <c r="R4" s="28">
        <v>32468</v>
      </c>
      <c r="S4" s="24">
        <v>14.200141362234863</v>
      </c>
      <c r="T4" s="27">
        <v>16</v>
      </c>
    </row>
    <row r="5" spans="1:22" x14ac:dyDescent="0.2">
      <c r="A5" s="67"/>
      <c r="B5" s="29" t="s">
        <v>94</v>
      </c>
      <c r="C5" s="30" t="s">
        <v>95</v>
      </c>
      <c r="D5" s="31">
        <v>1122</v>
      </c>
      <c r="E5" s="31">
        <v>1705</v>
      </c>
      <c r="F5" s="31">
        <v>280</v>
      </c>
      <c r="G5" s="31">
        <v>10073</v>
      </c>
      <c r="H5" s="32">
        <f t="shared" ref="H5:H75" si="1">SUM(D5:E5)</f>
        <v>2827</v>
      </c>
      <c r="I5" s="33">
        <f>SUM(H5/$L$106)</f>
        <v>0.46572927735356379</v>
      </c>
      <c r="J5" s="34">
        <f t="shared" ref="J5:J75" si="2">ROUNDUP(I5,0)</f>
        <v>1</v>
      </c>
      <c r="K5" s="32">
        <f t="shared" si="0"/>
        <v>10353</v>
      </c>
      <c r="L5" s="33">
        <f>SUM(K5/$L$107)</f>
        <v>1.7321920352294364</v>
      </c>
      <c r="M5" s="35">
        <f t="shared" ref="M5:M75" si="3">ROUNDUP(L5,0)</f>
        <v>2</v>
      </c>
      <c r="N5" s="32">
        <f t="shared" ref="N5:P22" si="4">SUM(H5,K5)</f>
        <v>13180</v>
      </c>
      <c r="O5" s="33">
        <f t="shared" si="4"/>
        <v>2.1979213125830004</v>
      </c>
      <c r="P5" s="36">
        <f t="shared" si="4"/>
        <v>3</v>
      </c>
      <c r="Q5" s="16"/>
      <c r="R5" s="37">
        <v>12411</v>
      </c>
      <c r="S5" s="33">
        <v>5.4277215846537246</v>
      </c>
      <c r="T5" s="36">
        <v>7</v>
      </c>
    </row>
    <row r="6" spans="1:22" x14ac:dyDescent="0.2">
      <c r="A6" s="67"/>
      <c r="B6" s="29" t="s">
        <v>96</v>
      </c>
      <c r="C6" s="30" t="s">
        <v>97</v>
      </c>
      <c r="D6" s="31">
        <v>4744</v>
      </c>
      <c r="E6" s="31">
        <v>5</v>
      </c>
      <c r="F6" s="31">
        <v>6791</v>
      </c>
      <c r="G6" s="31">
        <v>4152</v>
      </c>
      <c r="H6" s="32">
        <f t="shared" si="1"/>
        <v>4749</v>
      </c>
      <c r="I6" s="33">
        <f>SUM(H6/$L$106)</f>
        <v>0.78236587837002991</v>
      </c>
      <c r="J6" s="34">
        <f t="shared" si="2"/>
        <v>1</v>
      </c>
      <c r="K6" s="32">
        <f t="shared" si="0"/>
        <v>10943</v>
      </c>
      <c r="L6" s="33">
        <f>SUM(K6/$L$107)</f>
        <v>1.8309067363581304</v>
      </c>
      <c r="M6" s="35">
        <f t="shared" si="3"/>
        <v>2</v>
      </c>
      <c r="N6" s="32">
        <f t="shared" si="4"/>
        <v>15692</v>
      </c>
      <c r="O6" s="33">
        <f t="shared" si="4"/>
        <v>2.6132726147281602</v>
      </c>
      <c r="P6" s="36">
        <f t="shared" si="4"/>
        <v>3</v>
      </c>
      <c r="Q6" s="16"/>
      <c r="R6" s="37">
        <v>15021</v>
      </c>
      <c r="S6" s="33">
        <v>6.5592792186266431</v>
      </c>
      <c r="T6" s="36">
        <v>7</v>
      </c>
    </row>
    <row r="7" spans="1:22" x14ac:dyDescent="0.2">
      <c r="A7" s="67"/>
      <c r="B7" s="29" t="s">
        <v>101</v>
      </c>
      <c r="C7" s="30" t="s">
        <v>102</v>
      </c>
      <c r="D7" s="31">
        <v>1660</v>
      </c>
      <c r="E7" s="31">
        <v>257</v>
      </c>
      <c r="F7" s="31">
        <v>1600</v>
      </c>
      <c r="G7" s="31">
        <v>3872</v>
      </c>
      <c r="H7" s="32">
        <f t="shared" si="1"/>
        <v>1917</v>
      </c>
      <c r="I7" s="33">
        <f>SUM(H7/$L$106)</f>
        <v>0.31581288457261469</v>
      </c>
      <c r="J7" s="34">
        <f t="shared" si="2"/>
        <v>1</v>
      </c>
      <c r="K7" s="32">
        <f t="shared" si="0"/>
        <v>5472</v>
      </c>
      <c r="L7" s="33">
        <f>SUM(K7/$L$107)</f>
        <v>0.9155370247054454</v>
      </c>
      <c r="M7" s="35">
        <f t="shared" si="3"/>
        <v>1</v>
      </c>
      <c r="N7" s="32">
        <f t="shared" si="4"/>
        <v>7389</v>
      </c>
      <c r="O7" s="33">
        <f t="shared" si="4"/>
        <v>1.2313499092780602</v>
      </c>
      <c r="P7" s="36">
        <f t="shared" si="4"/>
        <v>2</v>
      </c>
      <c r="Q7" s="16"/>
      <c r="R7" s="37">
        <v>6933</v>
      </c>
      <c r="S7" s="33">
        <v>3.031988415031543</v>
      </c>
      <c r="T7" s="36">
        <v>4</v>
      </c>
    </row>
    <row r="8" spans="1:22" x14ac:dyDescent="0.2">
      <c r="A8" s="67"/>
      <c r="B8" s="29" t="s">
        <v>103</v>
      </c>
      <c r="C8" s="30" t="s">
        <v>104</v>
      </c>
      <c r="D8" s="31">
        <v>2291</v>
      </c>
      <c r="E8" s="31">
        <v>1</v>
      </c>
      <c r="F8" s="31">
        <v>2252</v>
      </c>
      <c r="G8" s="31">
        <v>13331</v>
      </c>
      <c r="H8" s="32">
        <f t="shared" si="1"/>
        <v>2292</v>
      </c>
      <c r="I8" s="33">
        <f>SUM(H8/$L$106)</f>
        <v>0.37759161786146733</v>
      </c>
      <c r="J8" s="34">
        <f t="shared" si="2"/>
        <v>1</v>
      </c>
      <c r="K8" s="32">
        <f t="shared" si="0"/>
        <v>15583</v>
      </c>
      <c r="L8" s="33">
        <f>SUM(K8/$L$107)</f>
        <v>2.6072393011668415</v>
      </c>
      <c r="M8" s="35">
        <f t="shared" si="3"/>
        <v>3</v>
      </c>
      <c r="N8" s="32">
        <f t="shared" si="4"/>
        <v>17875</v>
      </c>
      <c r="O8" s="33">
        <f t="shared" si="4"/>
        <v>2.9848309190283091</v>
      </c>
      <c r="P8" s="36">
        <f t="shared" si="4"/>
        <v>4</v>
      </c>
      <c r="Q8" s="16"/>
      <c r="R8" s="37">
        <v>16967</v>
      </c>
      <c r="S8" s="33">
        <v>7.4357798662160022</v>
      </c>
      <c r="T8" s="36">
        <v>8</v>
      </c>
    </row>
    <row r="9" spans="1:22" x14ac:dyDescent="0.2">
      <c r="A9" s="67"/>
      <c r="B9" s="29" t="s">
        <v>105</v>
      </c>
      <c r="C9" s="30" t="s">
        <v>106</v>
      </c>
      <c r="D9" s="31">
        <v>2295</v>
      </c>
      <c r="E9" s="31" t="s">
        <v>195</v>
      </c>
      <c r="F9" s="31">
        <v>3742</v>
      </c>
      <c r="G9" s="31">
        <v>5547</v>
      </c>
      <c r="H9" s="32">
        <f t="shared" si="1"/>
        <v>2295</v>
      </c>
      <c r="I9" s="33">
        <f>SUM(H9/$L$106)</f>
        <v>0.3780858477277782</v>
      </c>
      <c r="J9" s="34">
        <f t="shared" si="2"/>
        <v>1</v>
      </c>
      <c r="K9" s="32">
        <f t="shared" si="0"/>
        <v>9289</v>
      </c>
      <c r="L9" s="33">
        <f>SUM(K9/$L$107)</f>
        <v>1.5541709470922664</v>
      </c>
      <c r="M9" s="35">
        <f t="shared" si="3"/>
        <v>2</v>
      </c>
      <c r="N9" s="32">
        <f t="shared" si="4"/>
        <v>11584</v>
      </c>
      <c r="O9" s="33">
        <f t="shared" si="4"/>
        <v>1.9322567948200446</v>
      </c>
      <c r="P9" s="36">
        <f t="shared" si="4"/>
        <v>3</v>
      </c>
      <c r="Q9" s="16"/>
      <c r="R9" s="37">
        <v>10605</v>
      </c>
      <c r="S9" s="33">
        <v>4.635410860682712</v>
      </c>
      <c r="T9" s="36">
        <v>6</v>
      </c>
    </row>
    <row r="10" spans="1:22" x14ac:dyDescent="0.2">
      <c r="A10" s="67"/>
      <c r="B10" s="29" t="s">
        <v>107</v>
      </c>
      <c r="C10" s="30" t="s">
        <v>108</v>
      </c>
      <c r="D10" s="31">
        <v>6423</v>
      </c>
      <c r="E10" s="31">
        <v>1</v>
      </c>
      <c r="F10" s="31">
        <v>7192</v>
      </c>
      <c r="G10" s="31">
        <v>10029</v>
      </c>
      <c r="H10" s="32">
        <f t="shared" si="1"/>
        <v>6424</v>
      </c>
      <c r="I10" s="33">
        <f>SUM(H10/$L$106)</f>
        <v>1.0583108870602385</v>
      </c>
      <c r="J10" s="34">
        <f t="shared" si="2"/>
        <v>2</v>
      </c>
      <c r="K10" s="32">
        <f t="shared" si="0"/>
        <v>17221</v>
      </c>
      <c r="L10" s="33">
        <f>SUM(K10/$L$107)</f>
        <v>2.8812980815885374</v>
      </c>
      <c r="M10" s="35">
        <f t="shared" si="3"/>
        <v>3</v>
      </c>
      <c r="N10" s="32">
        <f t="shared" si="4"/>
        <v>23645</v>
      </c>
      <c r="O10" s="33">
        <f t="shared" si="4"/>
        <v>3.9396089686487761</v>
      </c>
      <c r="P10" s="36">
        <f t="shared" si="4"/>
        <v>5</v>
      </c>
      <c r="Q10" s="16"/>
      <c r="R10" s="37">
        <v>21630</v>
      </c>
      <c r="S10" s="33">
        <v>9.456006241224193</v>
      </c>
      <c r="T10" s="36">
        <v>11</v>
      </c>
    </row>
    <row r="11" spans="1:22" x14ac:dyDescent="0.2">
      <c r="A11" s="67"/>
      <c r="B11" s="29" t="s">
        <v>109</v>
      </c>
      <c r="C11" s="30" t="s">
        <v>110</v>
      </c>
      <c r="D11" s="31">
        <v>1778</v>
      </c>
      <c r="E11" s="31">
        <v>2</v>
      </c>
      <c r="F11" s="31">
        <v>419</v>
      </c>
      <c r="G11" s="31">
        <v>1136</v>
      </c>
      <c r="H11" s="32">
        <f t="shared" si="1"/>
        <v>1780</v>
      </c>
      <c r="I11" s="33">
        <f>SUM(H11/$L$106)</f>
        <v>0.29324305401108719</v>
      </c>
      <c r="J11" s="34">
        <f t="shared" si="2"/>
        <v>1</v>
      </c>
      <c r="K11" s="32">
        <f t="shared" si="0"/>
        <v>1555</v>
      </c>
      <c r="L11" s="33">
        <f>SUM(K11/$L$107)</f>
        <v>0.26017179704257448</v>
      </c>
      <c r="M11" s="35">
        <f t="shared" si="3"/>
        <v>1</v>
      </c>
      <c r="N11" s="32">
        <f t="shared" si="4"/>
        <v>3335</v>
      </c>
      <c r="O11" s="33">
        <f t="shared" si="4"/>
        <v>0.55341485105366162</v>
      </c>
      <c r="P11" s="36">
        <f t="shared" si="4"/>
        <v>2</v>
      </c>
      <c r="Q11" s="16"/>
      <c r="R11" s="37">
        <v>2984</v>
      </c>
      <c r="S11" s="33">
        <v>1.2957976965943399</v>
      </c>
      <c r="T11" s="36">
        <v>2</v>
      </c>
    </row>
    <row r="12" spans="1:22" x14ac:dyDescent="0.2">
      <c r="A12" s="68" t="s">
        <v>177</v>
      </c>
      <c r="B12" s="58"/>
      <c r="C12" s="58"/>
      <c r="D12" s="59">
        <f>SUM(D4:D11)</f>
        <v>27499</v>
      </c>
      <c r="E12" s="59">
        <f t="shared" ref="E12:O12" si="5">SUM(E4:E11)</f>
        <v>1997</v>
      </c>
      <c r="F12" s="59">
        <f t="shared" si="5"/>
        <v>31122</v>
      </c>
      <c r="G12" s="59">
        <f t="shared" si="5"/>
        <v>66905</v>
      </c>
      <c r="H12" s="59">
        <f>SUM(D12:E12)</f>
        <v>29496</v>
      </c>
      <c r="I12" s="59">
        <f t="shared" si="5"/>
        <v>4.859268045567994</v>
      </c>
      <c r="J12" s="59">
        <f t="shared" si="5"/>
        <v>10</v>
      </c>
      <c r="K12" s="59">
        <f t="shared" si="5"/>
        <v>98027</v>
      </c>
      <c r="L12" s="59">
        <f t="shared" si="5"/>
        <v>16.401196622953343</v>
      </c>
      <c r="M12" s="59">
        <f t="shared" si="5"/>
        <v>19</v>
      </c>
      <c r="N12" s="59">
        <f t="shared" si="5"/>
        <v>127523</v>
      </c>
      <c r="O12" s="59">
        <f t="shared" si="5"/>
        <v>21.26046466852134</v>
      </c>
      <c r="P12" s="60">
        <f>SUM(P4:P11)</f>
        <v>29</v>
      </c>
      <c r="Q12" s="16"/>
      <c r="R12" s="61">
        <v>119019</v>
      </c>
      <c r="S12" s="59">
        <v>52.042125245264018</v>
      </c>
      <c r="T12" s="60">
        <v>61</v>
      </c>
    </row>
    <row r="13" spans="1:22" x14ac:dyDescent="0.2">
      <c r="A13" s="87"/>
      <c r="B13" s="88"/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0"/>
      <c r="Q13" s="16"/>
      <c r="R13" s="91"/>
      <c r="S13" s="89"/>
      <c r="T13" s="90"/>
    </row>
    <row r="14" spans="1:22" x14ac:dyDescent="0.2">
      <c r="A14" s="66">
        <v>2</v>
      </c>
      <c r="B14" s="20" t="s">
        <v>99</v>
      </c>
      <c r="C14" s="21" t="s">
        <v>100</v>
      </c>
      <c r="D14" s="22">
        <v>1279</v>
      </c>
      <c r="E14" s="22">
        <v>563</v>
      </c>
      <c r="F14" s="22">
        <v>2888</v>
      </c>
      <c r="G14" s="22">
        <v>8535</v>
      </c>
      <c r="H14" s="23">
        <f t="shared" si="1"/>
        <v>1842</v>
      </c>
      <c r="I14" s="24">
        <f>SUM(H14/$L$106)</f>
        <v>0.30345713791484419</v>
      </c>
      <c r="J14" s="25">
        <f t="shared" si="2"/>
        <v>1</v>
      </c>
      <c r="K14" s="23">
        <f>SUM(F14:G14)</f>
        <v>11423</v>
      </c>
      <c r="L14" s="24">
        <f>SUM(K14/$L$107)</f>
        <v>1.9112170016831693</v>
      </c>
      <c r="M14" s="26">
        <f t="shared" si="3"/>
        <v>2</v>
      </c>
      <c r="N14" s="23">
        <f t="shared" ref="N14:O18" si="6">SUM(H14,K14)</f>
        <v>13265</v>
      </c>
      <c r="O14" s="24">
        <f t="shared" si="6"/>
        <v>2.2146741395980136</v>
      </c>
      <c r="P14" s="27">
        <f t="shared" si="4"/>
        <v>3</v>
      </c>
      <c r="Q14" s="102"/>
      <c r="R14" s="28">
        <v>12892</v>
      </c>
      <c r="S14" s="24">
        <v>5.6463140700827461</v>
      </c>
      <c r="T14" s="27">
        <v>6</v>
      </c>
    </row>
    <row r="15" spans="1:22" x14ac:dyDescent="0.2">
      <c r="A15" s="67"/>
      <c r="B15" s="29" t="s">
        <v>117</v>
      </c>
      <c r="C15" s="30" t="s">
        <v>118</v>
      </c>
      <c r="D15" s="31">
        <v>1200</v>
      </c>
      <c r="E15" s="31">
        <v>135</v>
      </c>
      <c r="F15" s="31">
        <v>980</v>
      </c>
      <c r="G15" s="31">
        <v>5566</v>
      </c>
      <c r="H15" s="32">
        <f t="shared" si="1"/>
        <v>1335</v>
      </c>
      <c r="I15" s="33">
        <f>SUM(H15/$L$106)</f>
        <v>0.21993229050831542</v>
      </c>
      <c r="J15" s="34">
        <f t="shared" si="2"/>
        <v>1</v>
      </c>
      <c r="K15" s="32">
        <f>SUM(F15:G15)</f>
        <v>6546</v>
      </c>
      <c r="L15" s="33">
        <f>SUM(K15/$L$107)</f>
        <v>1.0952312433702203</v>
      </c>
      <c r="M15" s="35">
        <f t="shared" si="3"/>
        <v>2</v>
      </c>
      <c r="N15" s="32">
        <f t="shared" si="6"/>
        <v>7881</v>
      </c>
      <c r="O15" s="33">
        <f t="shared" si="6"/>
        <v>1.3151635338785357</v>
      </c>
      <c r="P15" s="36">
        <f t="shared" si="4"/>
        <v>3</v>
      </c>
      <c r="Q15" s="16"/>
      <c r="R15" s="37">
        <v>5854</v>
      </c>
      <c r="S15" s="33">
        <v>2.5609660644269963</v>
      </c>
      <c r="T15" s="36">
        <v>4</v>
      </c>
    </row>
    <row r="16" spans="1:22" x14ac:dyDescent="0.2">
      <c r="A16" s="67"/>
      <c r="B16" s="29" t="s">
        <v>119</v>
      </c>
      <c r="C16" s="30" t="s">
        <v>120</v>
      </c>
      <c r="D16" s="31">
        <v>1806</v>
      </c>
      <c r="E16" s="31" t="s">
        <v>195</v>
      </c>
      <c r="F16" s="31">
        <v>2321</v>
      </c>
      <c r="G16" s="31">
        <v>679</v>
      </c>
      <c r="H16" s="32">
        <f t="shared" si="1"/>
        <v>1806</v>
      </c>
      <c r="I16" s="33">
        <f>SUM(H16/$L$106)</f>
        <v>0.29752637951911431</v>
      </c>
      <c r="J16" s="34">
        <f t="shared" si="2"/>
        <v>1</v>
      </c>
      <c r="K16" s="32">
        <f>SUM(F16:G16)</f>
        <v>3000</v>
      </c>
      <c r="L16" s="33">
        <f>SUM(K16/$L$107)</f>
        <v>0.50193915828149416</v>
      </c>
      <c r="M16" s="35">
        <f t="shared" si="3"/>
        <v>1</v>
      </c>
      <c r="N16" s="32">
        <f t="shared" si="6"/>
        <v>4806</v>
      </c>
      <c r="O16" s="33">
        <f t="shared" si="6"/>
        <v>0.79946553780060847</v>
      </c>
      <c r="P16" s="36">
        <f t="shared" si="4"/>
        <v>2</v>
      </c>
      <c r="Q16" s="16"/>
      <c r="R16" s="37">
        <v>4992</v>
      </c>
      <c r="S16" s="33">
        <v>2.1810263585354903</v>
      </c>
      <c r="T16" s="36">
        <v>3</v>
      </c>
    </row>
    <row r="17" spans="1:20" x14ac:dyDescent="0.2">
      <c r="A17" s="67"/>
      <c r="B17" s="29" t="s">
        <v>121</v>
      </c>
      <c r="C17" s="30" t="s">
        <v>122</v>
      </c>
      <c r="D17" s="31">
        <v>2699</v>
      </c>
      <c r="E17" s="31" t="s">
        <v>195</v>
      </c>
      <c r="F17" s="31">
        <v>818</v>
      </c>
      <c r="G17" s="31">
        <v>8713</v>
      </c>
      <c r="H17" s="32">
        <f t="shared" si="1"/>
        <v>2699</v>
      </c>
      <c r="I17" s="33">
        <f>SUM(H17/$L$106)</f>
        <v>0.44464213639096878</v>
      </c>
      <c r="J17" s="34">
        <f t="shared" si="2"/>
        <v>1</v>
      </c>
      <c r="K17" s="32">
        <f>SUM(F17:G17)</f>
        <v>9531</v>
      </c>
      <c r="L17" s="33">
        <f>SUM(K17/$L$107)</f>
        <v>1.5946607058603071</v>
      </c>
      <c r="M17" s="35">
        <f t="shared" si="3"/>
        <v>2</v>
      </c>
      <c r="N17" s="32">
        <f t="shared" si="6"/>
        <v>12230</v>
      </c>
      <c r="O17" s="33">
        <f t="shared" si="6"/>
        <v>2.039302842251276</v>
      </c>
      <c r="P17" s="36">
        <f t="shared" si="4"/>
        <v>3</v>
      </c>
      <c r="Q17" s="16"/>
      <c r="R17" s="37">
        <v>11099</v>
      </c>
      <c r="S17" s="33">
        <v>4.8531968600488788</v>
      </c>
      <c r="T17" s="36">
        <v>6</v>
      </c>
    </row>
    <row r="18" spans="1:20" x14ac:dyDescent="0.2">
      <c r="A18" s="67"/>
      <c r="B18" s="29" t="s">
        <v>125</v>
      </c>
      <c r="C18" s="30" t="s">
        <v>126</v>
      </c>
      <c r="D18" s="31">
        <v>3246</v>
      </c>
      <c r="E18" s="31">
        <v>463</v>
      </c>
      <c r="F18" s="31">
        <v>12500</v>
      </c>
      <c r="G18" s="31">
        <v>6929</v>
      </c>
      <c r="H18" s="32">
        <f t="shared" si="1"/>
        <v>3709</v>
      </c>
      <c r="I18" s="33">
        <f>SUM(H18/$L$106)</f>
        <v>0.61103285804894525</v>
      </c>
      <c r="J18" s="34">
        <f t="shared" si="2"/>
        <v>1</v>
      </c>
      <c r="K18" s="32">
        <f>SUM(F18:G18)</f>
        <v>19429</v>
      </c>
      <c r="L18" s="33">
        <f>SUM(K18/$L$107)</f>
        <v>3.2507253020837168</v>
      </c>
      <c r="M18" s="35">
        <f t="shared" si="3"/>
        <v>4</v>
      </c>
      <c r="N18" s="32">
        <f t="shared" si="6"/>
        <v>23138</v>
      </c>
      <c r="O18" s="33">
        <f t="shared" si="6"/>
        <v>3.8617581601326618</v>
      </c>
      <c r="P18" s="36">
        <f t="shared" si="4"/>
        <v>5</v>
      </c>
      <c r="Q18" s="16"/>
      <c r="R18" s="37">
        <v>22716</v>
      </c>
      <c r="S18" s="33">
        <v>9.9427561123585591</v>
      </c>
      <c r="T18" s="36">
        <v>11</v>
      </c>
    </row>
    <row r="19" spans="1:20" x14ac:dyDescent="0.2">
      <c r="A19" s="68" t="s">
        <v>178</v>
      </c>
      <c r="B19" s="58"/>
      <c r="C19" s="58"/>
      <c r="D19" s="59">
        <f>SUM(D14:D18)</f>
        <v>10230</v>
      </c>
      <c r="E19" s="59">
        <f t="shared" ref="E19:P19" si="7">SUM(E14:E18)</f>
        <v>1161</v>
      </c>
      <c r="F19" s="59">
        <f t="shared" si="7"/>
        <v>19507</v>
      </c>
      <c r="G19" s="59">
        <f t="shared" si="7"/>
        <v>30422</v>
      </c>
      <c r="H19" s="59">
        <f>SUM(D19:E19)</f>
        <v>11391</v>
      </c>
      <c r="I19" s="59">
        <f t="shared" si="7"/>
        <v>1.876590802382188</v>
      </c>
      <c r="J19" s="59">
        <f t="shared" si="7"/>
        <v>5</v>
      </c>
      <c r="K19" s="59">
        <f t="shared" si="7"/>
        <v>49929</v>
      </c>
      <c r="L19" s="59">
        <f t="shared" si="7"/>
        <v>8.3537734112789082</v>
      </c>
      <c r="M19" s="59">
        <f t="shared" si="7"/>
        <v>11</v>
      </c>
      <c r="N19" s="59">
        <f t="shared" si="7"/>
        <v>61320</v>
      </c>
      <c r="O19" s="59">
        <f t="shared" si="7"/>
        <v>10.230364213661096</v>
      </c>
      <c r="P19" s="60">
        <f t="shared" si="7"/>
        <v>16</v>
      </c>
      <c r="Q19" s="16"/>
      <c r="R19" s="61">
        <v>57553</v>
      </c>
      <c r="S19" s="59">
        <v>25.184259465452669</v>
      </c>
      <c r="T19" s="60">
        <v>30</v>
      </c>
    </row>
    <row r="20" spans="1:20" s="14" customFormat="1" x14ac:dyDescent="0.2">
      <c r="A20" s="92"/>
      <c r="B20" s="93"/>
      <c r="C20" s="9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16"/>
      <c r="R20" s="96"/>
      <c r="S20" s="94"/>
      <c r="T20" s="95"/>
    </row>
    <row r="21" spans="1:20" x14ac:dyDescent="0.2">
      <c r="A21" s="66">
        <v>3</v>
      </c>
      <c r="B21" s="20" t="s">
        <v>27</v>
      </c>
      <c r="C21" s="21" t="s">
        <v>28</v>
      </c>
      <c r="D21" s="22">
        <v>1861</v>
      </c>
      <c r="E21" s="22">
        <v>785</v>
      </c>
      <c r="F21" s="22">
        <v>1228</v>
      </c>
      <c r="G21" s="22">
        <v>2978</v>
      </c>
      <c r="H21" s="23">
        <f t="shared" si="1"/>
        <v>2646</v>
      </c>
      <c r="I21" s="24">
        <f>SUM(H21/$L$106)</f>
        <v>0.43591074208614428</v>
      </c>
      <c r="J21" s="25">
        <f t="shared" si="2"/>
        <v>1</v>
      </c>
      <c r="K21" s="23">
        <f>SUM(F21:G21)</f>
        <v>4206</v>
      </c>
      <c r="L21" s="24">
        <f>SUM(K21/$L$107)</f>
        <v>0.70371869991065483</v>
      </c>
      <c r="M21" s="26">
        <f t="shared" si="3"/>
        <v>1</v>
      </c>
      <c r="N21" s="23">
        <f t="shared" ref="N21:P38" si="8">SUM(H21,K21)</f>
        <v>6852</v>
      </c>
      <c r="O21" s="24">
        <f t="shared" si="8"/>
        <v>1.1396294419967992</v>
      </c>
      <c r="P21" s="27">
        <f t="shared" si="4"/>
        <v>2</v>
      </c>
      <c r="Q21" s="16"/>
      <c r="R21" s="28">
        <v>6499</v>
      </c>
      <c r="S21" s="24">
        <v>2.8395594179959232</v>
      </c>
      <c r="T21" s="27">
        <v>4</v>
      </c>
    </row>
    <row r="22" spans="1:20" x14ac:dyDescent="0.2">
      <c r="A22" s="67"/>
      <c r="B22" s="29" t="s">
        <v>111</v>
      </c>
      <c r="C22" s="30" t="s">
        <v>112</v>
      </c>
      <c r="D22" s="31">
        <v>4583</v>
      </c>
      <c r="E22" s="31" t="s">
        <v>195</v>
      </c>
      <c r="F22" s="31">
        <v>6299</v>
      </c>
      <c r="G22" s="31">
        <v>4694</v>
      </c>
      <c r="H22" s="32">
        <f t="shared" si="1"/>
        <v>4583</v>
      </c>
      <c r="I22" s="33">
        <f>SUM(H22/$L$106)</f>
        <v>0.75501849243416441</v>
      </c>
      <c r="J22" s="34">
        <f t="shared" si="2"/>
        <v>1</v>
      </c>
      <c r="K22" s="32">
        <f>SUM(F22:G22)</f>
        <v>10993</v>
      </c>
      <c r="L22" s="33">
        <f>SUM(K22/$L$107)</f>
        <v>1.8392723889961553</v>
      </c>
      <c r="M22" s="35">
        <f t="shared" si="3"/>
        <v>2</v>
      </c>
      <c r="N22" s="32">
        <f t="shared" si="8"/>
        <v>15576</v>
      </c>
      <c r="O22" s="33">
        <f t="shared" si="8"/>
        <v>2.5942908814303198</v>
      </c>
      <c r="P22" s="36">
        <f t="shared" si="4"/>
        <v>3</v>
      </c>
      <c r="Q22" s="16"/>
      <c r="R22" s="37">
        <v>14606</v>
      </c>
      <c r="S22" s="33">
        <v>6.3747843135433531</v>
      </c>
      <c r="T22" s="36">
        <v>8</v>
      </c>
    </row>
    <row r="23" spans="1:20" x14ac:dyDescent="0.2">
      <c r="A23" s="67"/>
      <c r="B23" s="29" t="s">
        <v>113</v>
      </c>
      <c r="C23" s="30" t="s">
        <v>114</v>
      </c>
      <c r="D23" s="31">
        <v>968</v>
      </c>
      <c r="E23" s="31" t="s">
        <v>195</v>
      </c>
      <c r="F23" s="31">
        <v>1429</v>
      </c>
      <c r="G23" s="31">
        <v>4324</v>
      </c>
      <c r="H23" s="32">
        <f t="shared" si="1"/>
        <v>968</v>
      </c>
      <c r="I23" s="33">
        <f>SUM(H23/$L$106)</f>
        <v>0.15947150352962497</v>
      </c>
      <c r="J23" s="34">
        <f t="shared" si="2"/>
        <v>1</v>
      </c>
      <c r="K23" s="32">
        <f>SUM(F23:G23)</f>
        <v>5753</v>
      </c>
      <c r="L23" s="33">
        <f>SUM(K23/$L$107)</f>
        <v>0.96255199253114532</v>
      </c>
      <c r="M23" s="35">
        <f t="shared" si="3"/>
        <v>1</v>
      </c>
      <c r="N23" s="32">
        <f t="shared" si="8"/>
        <v>6721</v>
      </c>
      <c r="O23" s="33">
        <f t="shared" si="8"/>
        <v>1.1220234960607702</v>
      </c>
      <c r="P23" s="36">
        <f t="shared" si="8"/>
        <v>2</v>
      </c>
      <c r="Q23" s="16"/>
      <c r="R23" s="37">
        <v>6713</v>
      </c>
      <c r="S23" s="33">
        <v>2.9410289226806352</v>
      </c>
      <c r="T23" s="36">
        <v>4</v>
      </c>
    </row>
    <row r="24" spans="1:20" x14ac:dyDescent="0.2">
      <c r="A24" s="67"/>
      <c r="B24" s="29" t="s">
        <v>115</v>
      </c>
      <c r="C24" s="30" t="s">
        <v>116</v>
      </c>
      <c r="D24" s="31">
        <v>940</v>
      </c>
      <c r="E24" s="31" t="s">
        <v>195</v>
      </c>
      <c r="F24" s="31">
        <v>142</v>
      </c>
      <c r="G24" s="31">
        <v>4388</v>
      </c>
      <c r="H24" s="32">
        <f t="shared" si="1"/>
        <v>940</v>
      </c>
      <c r="I24" s="33">
        <f>SUM(H24/$L$106)</f>
        <v>0.15485869144405728</v>
      </c>
      <c r="J24" s="34">
        <f t="shared" si="2"/>
        <v>1</v>
      </c>
      <c r="K24" s="32">
        <f>SUM(F24:G24)</f>
        <v>4530</v>
      </c>
      <c r="L24" s="33">
        <f>SUM(K24/$L$107)</f>
        <v>0.75792812900505624</v>
      </c>
      <c r="M24" s="35">
        <f t="shared" si="3"/>
        <v>1</v>
      </c>
      <c r="N24" s="32">
        <f t="shared" si="8"/>
        <v>5470</v>
      </c>
      <c r="O24" s="33">
        <f t="shared" si="8"/>
        <v>0.91278682044911352</v>
      </c>
      <c r="P24" s="36">
        <f t="shared" si="8"/>
        <v>2</v>
      </c>
      <c r="Q24" s="16"/>
      <c r="R24" s="37">
        <v>5259</v>
      </c>
      <c r="S24" s="33">
        <v>2.3010958582107666</v>
      </c>
      <c r="T24" s="36">
        <v>3</v>
      </c>
    </row>
    <row r="25" spans="1:20" x14ac:dyDescent="0.2">
      <c r="A25" s="67"/>
      <c r="B25" s="29" t="s">
        <v>123</v>
      </c>
      <c r="C25" s="30" t="s">
        <v>124</v>
      </c>
      <c r="D25" s="31">
        <v>1207</v>
      </c>
      <c r="E25" s="31">
        <v>8</v>
      </c>
      <c r="F25" s="31">
        <v>742</v>
      </c>
      <c r="G25" s="31">
        <v>11562</v>
      </c>
      <c r="H25" s="32">
        <f t="shared" si="1"/>
        <v>1215</v>
      </c>
      <c r="I25" s="33">
        <f>SUM(H25/$L$106)</f>
        <v>0.20016309585588257</v>
      </c>
      <c r="J25" s="34">
        <f t="shared" si="2"/>
        <v>1</v>
      </c>
      <c r="K25" s="32">
        <f>SUM(F25:G25)</f>
        <v>12304</v>
      </c>
      <c r="L25" s="33">
        <f>SUM(K25/$L$107)</f>
        <v>2.0586198011651682</v>
      </c>
      <c r="M25" s="35">
        <f t="shared" si="3"/>
        <v>3</v>
      </c>
      <c r="N25" s="32">
        <f t="shared" si="8"/>
        <v>13519</v>
      </c>
      <c r="O25" s="33">
        <f t="shared" si="8"/>
        <v>2.2587828970210508</v>
      </c>
      <c r="P25" s="36">
        <f t="shared" si="8"/>
        <v>4</v>
      </c>
      <c r="Q25" s="16"/>
      <c r="R25" s="37">
        <v>12202</v>
      </c>
      <c r="S25" s="33">
        <v>5.349286129970996</v>
      </c>
      <c r="T25" s="36">
        <v>6</v>
      </c>
    </row>
    <row r="26" spans="1:20" x14ac:dyDescent="0.2">
      <c r="A26" s="68" t="s">
        <v>179</v>
      </c>
      <c r="B26" s="58"/>
      <c r="C26" s="58"/>
      <c r="D26" s="59">
        <f>SUM(D21:D25)</f>
        <v>9559</v>
      </c>
      <c r="E26" s="59">
        <f t="shared" ref="E26:P26" si="9">SUM(E21:E25)</f>
        <v>793</v>
      </c>
      <c r="F26" s="59">
        <f t="shared" si="9"/>
        <v>9840</v>
      </c>
      <c r="G26" s="59">
        <f t="shared" si="9"/>
        <v>27946</v>
      </c>
      <c r="H26" s="59">
        <f>SUM(D26:E26)</f>
        <v>10352</v>
      </c>
      <c r="I26" s="59">
        <f t="shared" si="9"/>
        <v>1.7054225253498736</v>
      </c>
      <c r="J26" s="59">
        <f t="shared" si="9"/>
        <v>5</v>
      </c>
      <c r="K26" s="59">
        <f t="shared" si="9"/>
        <v>37786</v>
      </c>
      <c r="L26" s="59">
        <f t="shared" si="9"/>
        <v>6.3220910116081797</v>
      </c>
      <c r="M26" s="59">
        <f t="shared" si="9"/>
        <v>8</v>
      </c>
      <c r="N26" s="59">
        <f t="shared" si="9"/>
        <v>48138</v>
      </c>
      <c r="O26" s="59">
        <f t="shared" si="9"/>
        <v>8.0275135369580539</v>
      </c>
      <c r="P26" s="60">
        <f t="shared" si="9"/>
        <v>13</v>
      </c>
      <c r="Q26" s="16"/>
      <c r="R26" s="61">
        <v>45279</v>
      </c>
      <c r="S26" s="59">
        <v>19.805754642401673</v>
      </c>
      <c r="T26" s="60">
        <v>25</v>
      </c>
    </row>
    <row r="27" spans="1:20" s="14" customFormat="1" x14ac:dyDescent="0.2">
      <c r="A27" s="92"/>
      <c r="B27" s="93"/>
      <c r="C27" s="93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5"/>
      <c r="Q27" s="16"/>
      <c r="R27" s="96"/>
      <c r="S27" s="94"/>
      <c r="T27" s="95"/>
    </row>
    <row r="28" spans="1:20" x14ac:dyDescent="0.2">
      <c r="A28" s="66">
        <v>4</v>
      </c>
      <c r="B28" s="20" t="s">
        <v>14</v>
      </c>
      <c r="C28" s="21" t="s">
        <v>15</v>
      </c>
      <c r="D28" s="22">
        <v>2543</v>
      </c>
      <c r="E28" s="22">
        <v>1</v>
      </c>
      <c r="F28" s="22">
        <v>273</v>
      </c>
      <c r="G28" s="22">
        <v>11648</v>
      </c>
      <c r="H28" s="23">
        <f t="shared" si="1"/>
        <v>2544</v>
      </c>
      <c r="I28" s="24">
        <f t="shared" ref="I28:I35" si="10">SUM(H28/$L$106)</f>
        <v>0.41910692663157634</v>
      </c>
      <c r="J28" s="25">
        <f t="shared" si="2"/>
        <v>1</v>
      </c>
      <c r="K28" s="23">
        <f t="shared" ref="K28:K35" si="11">SUM(F28:G28)</f>
        <v>11921</v>
      </c>
      <c r="L28" s="24">
        <f t="shared" ref="L28:L35" si="12">SUM(K28/$L$107)</f>
        <v>1.9945389019578974</v>
      </c>
      <c r="M28" s="26">
        <f t="shared" si="3"/>
        <v>2</v>
      </c>
      <c r="N28" s="23">
        <f t="shared" ref="N28:O35" si="13">SUM(H28,K28)</f>
        <v>14465</v>
      </c>
      <c r="O28" s="24">
        <f t="shared" si="13"/>
        <v>2.4136458285894737</v>
      </c>
      <c r="P28" s="27">
        <f t="shared" si="8"/>
        <v>3</v>
      </c>
      <c r="Q28" s="16"/>
      <c r="R28" s="28">
        <v>11958</v>
      </c>
      <c r="S28" s="24">
        <v>5.2329241425353796</v>
      </c>
      <c r="T28" s="27">
        <v>6</v>
      </c>
    </row>
    <row r="29" spans="1:20" x14ac:dyDescent="0.2">
      <c r="A29" s="67"/>
      <c r="B29" s="29" t="s">
        <v>16</v>
      </c>
      <c r="C29" s="30" t="s">
        <v>17</v>
      </c>
      <c r="D29" s="31">
        <v>2395</v>
      </c>
      <c r="E29" s="31">
        <v>2</v>
      </c>
      <c r="F29" s="31">
        <v>4801</v>
      </c>
      <c r="G29" s="31">
        <v>7608</v>
      </c>
      <c r="H29" s="32">
        <f t="shared" si="1"/>
        <v>2397</v>
      </c>
      <c r="I29" s="33">
        <f t="shared" si="10"/>
        <v>0.39488966318234608</v>
      </c>
      <c r="J29" s="34">
        <f t="shared" si="2"/>
        <v>1</v>
      </c>
      <c r="K29" s="32">
        <f t="shared" si="11"/>
        <v>12409</v>
      </c>
      <c r="L29" s="33">
        <f t="shared" si="12"/>
        <v>2.0761876717050205</v>
      </c>
      <c r="M29" s="35">
        <f t="shared" si="3"/>
        <v>3</v>
      </c>
      <c r="N29" s="32">
        <f t="shared" si="13"/>
        <v>14806</v>
      </c>
      <c r="O29" s="33">
        <f t="shared" si="13"/>
        <v>2.4710773348873665</v>
      </c>
      <c r="P29" s="36">
        <f t="shared" si="8"/>
        <v>4</v>
      </c>
      <c r="Q29" s="16"/>
      <c r="R29" s="37">
        <v>11052</v>
      </c>
      <c r="S29" s="33">
        <v>4.8368305471009458</v>
      </c>
      <c r="T29" s="36">
        <v>5</v>
      </c>
    </row>
    <row r="30" spans="1:20" x14ac:dyDescent="0.2">
      <c r="A30" s="67"/>
      <c r="B30" s="29" t="s">
        <v>18</v>
      </c>
      <c r="C30" s="30" t="s">
        <v>19</v>
      </c>
      <c r="D30" s="31">
        <v>4163</v>
      </c>
      <c r="E30" s="31">
        <v>36</v>
      </c>
      <c r="F30" s="31">
        <v>100</v>
      </c>
      <c r="G30" s="31">
        <v>1700</v>
      </c>
      <c r="H30" s="32">
        <f t="shared" si="1"/>
        <v>4199</v>
      </c>
      <c r="I30" s="33">
        <f t="shared" si="10"/>
        <v>0.69175706954637939</v>
      </c>
      <c r="J30" s="34">
        <f t="shared" si="2"/>
        <v>1</v>
      </c>
      <c r="K30" s="32">
        <f t="shared" si="11"/>
        <v>1800</v>
      </c>
      <c r="L30" s="33">
        <f t="shared" si="12"/>
        <v>0.30116349496889649</v>
      </c>
      <c r="M30" s="35">
        <f t="shared" si="3"/>
        <v>1</v>
      </c>
      <c r="N30" s="32">
        <f t="shared" si="13"/>
        <v>5999</v>
      </c>
      <c r="O30" s="33">
        <f t="shared" si="13"/>
        <v>0.99292056451527588</v>
      </c>
      <c r="P30" s="36">
        <f t="shared" si="8"/>
        <v>2</v>
      </c>
      <c r="Q30" s="16"/>
      <c r="R30" s="37">
        <v>5985</v>
      </c>
      <c r="S30" s="33">
        <v>2.5955246558281821</v>
      </c>
      <c r="T30" s="36">
        <v>3</v>
      </c>
    </row>
    <row r="31" spans="1:20" x14ac:dyDescent="0.2">
      <c r="A31" s="67"/>
      <c r="B31" s="29" t="s">
        <v>20</v>
      </c>
      <c r="C31" s="30" t="s">
        <v>21</v>
      </c>
      <c r="D31" s="31">
        <v>1387</v>
      </c>
      <c r="E31" s="31">
        <v>1</v>
      </c>
      <c r="F31" s="31">
        <v>1534</v>
      </c>
      <c r="G31" s="31">
        <v>1716</v>
      </c>
      <c r="H31" s="32">
        <f t="shared" si="1"/>
        <v>1388</v>
      </c>
      <c r="I31" s="33">
        <f t="shared" si="10"/>
        <v>0.22866368481313992</v>
      </c>
      <c r="J31" s="34">
        <f t="shared" si="2"/>
        <v>1</v>
      </c>
      <c r="K31" s="32">
        <f t="shared" si="11"/>
        <v>3250</v>
      </c>
      <c r="L31" s="33">
        <f t="shared" si="12"/>
        <v>0.54376742147161872</v>
      </c>
      <c r="M31" s="35">
        <f t="shared" si="3"/>
        <v>1</v>
      </c>
      <c r="N31" s="32">
        <f t="shared" si="13"/>
        <v>4638</v>
      </c>
      <c r="O31" s="33">
        <f t="shared" si="13"/>
        <v>0.77243110628475864</v>
      </c>
      <c r="P31" s="36">
        <f t="shared" si="8"/>
        <v>2</v>
      </c>
      <c r="Q31" s="16"/>
      <c r="R31" s="37">
        <v>4127</v>
      </c>
      <c r="S31" s="33">
        <v>1.8026503253723694</v>
      </c>
      <c r="T31" s="36">
        <v>3</v>
      </c>
    </row>
    <row r="32" spans="1:20" x14ac:dyDescent="0.2">
      <c r="A32" s="67"/>
      <c r="B32" s="29" t="s">
        <v>22</v>
      </c>
      <c r="C32" s="30" t="s">
        <v>23</v>
      </c>
      <c r="D32" s="31">
        <v>834</v>
      </c>
      <c r="E32" s="31">
        <v>332</v>
      </c>
      <c r="F32" s="31">
        <v>488</v>
      </c>
      <c r="G32" s="31">
        <v>8954</v>
      </c>
      <c r="H32" s="32">
        <f t="shared" si="1"/>
        <v>1166</v>
      </c>
      <c r="I32" s="33">
        <f t="shared" si="10"/>
        <v>0.19209067470613916</v>
      </c>
      <c r="J32" s="34">
        <f t="shared" si="2"/>
        <v>1</v>
      </c>
      <c r="K32" s="32">
        <f t="shared" si="11"/>
        <v>9442</v>
      </c>
      <c r="L32" s="33">
        <f t="shared" si="12"/>
        <v>1.5797698441646226</v>
      </c>
      <c r="M32" s="35">
        <f t="shared" si="3"/>
        <v>2</v>
      </c>
      <c r="N32" s="32">
        <f t="shared" si="13"/>
        <v>10608</v>
      </c>
      <c r="O32" s="33">
        <f t="shared" si="13"/>
        <v>1.7718605188707617</v>
      </c>
      <c r="P32" s="36">
        <f t="shared" si="8"/>
        <v>3</v>
      </c>
      <c r="Q32" s="16"/>
      <c r="R32" s="37">
        <v>9660</v>
      </c>
      <c r="S32" s="33">
        <v>4.2310392227624654</v>
      </c>
      <c r="T32" s="36">
        <v>5</v>
      </c>
    </row>
    <row r="33" spans="1:20" x14ac:dyDescent="0.2">
      <c r="A33" s="67"/>
      <c r="B33" s="29" t="s">
        <v>24</v>
      </c>
      <c r="C33" s="30" t="s">
        <v>25</v>
      </c>
      <c r="D33" s="31">
        <v>672</v>
      </c>
      <c r="E33" s="31">
        <v>274</v>
      </c>
      <c r="F33" s="31">
        <v>1425</v>
      </c>
      <c r="G33" s="31">
        <v>1730</v>
      </c>
      <c r="H33" s="32">
        <f t="shared" si="1"/>
        <v>946</v>
      </c>
      <c r="I33" s="33">
        <f t="shared" si="10"/>
        <v>0.15584715117667894</v>
      </c>
      <c r="J33" s="34">
        <f t="shared" si="2"/>
        <v>1</v>
      </c>
      <c r="K33" s="32">
        <f t="shared" si="11"/>
        <v>3155</v>
      </c>
      <c r="L33" s="33">
        <f t="shared" si="12"/>
        <v>0.52787268145937138</v>
      </c>
      <c r="M33" s="35">
        <f t="shared" si="3"/>
        <v>1</v>
      </c>
      <c r="N33" s="32">
        <f t="shared" si="13"/>
        <v>4101</v>
      </c>
      <c r="O33" s="33">
        <f t="shared" si="13"/>
        <v>0.6837198326360503</v>
      </c>
      <c r="P33" s="36">
        <f t="shared" si="8"/>
        <v>2</v>
      </c>
      <c r="Q33" s="16"/>
      <c r="R33" s="37">
        <v>4127</v>
      </c>
      <c r="S33" s="33">
        <v>1.8045819322271148</v>
      </c>
      <c r="T33" s="36">
        <v>3</v>
      </c>
    </row>
    <row r="34" spans="1:20" x14ac:dyDescent="0.2">
      <c r="A34" s="67"/>
      <c r="B34" s="29" t="s">
        <v>29</v>
      </c>
      <c r="C34" s="30" t="s">
        <v>30</v>
      </c>
      <c r="D34" s="31">
        <v>5238</v>
      </c>
      <c r="E34" s="31">
        <v>91</v>
      </c>
      <c r="F34" s="31">
        <v>1419</v>
      </c>
      <c r="G34" s="31">
        <v>5082</v>
      </c>
      <c r="H34" s="32">
        <f t="shared" si="1"/>
        <v>5329</v>
      </c>
      <c r="I34" s="33">
        <f t="shared" si="10"/>
        <v>0.87791698585678868</v>
      </c>
      <c r="J34" s="34">
        <f t="shared" si="2"/>
        <v>1</v>
      </c>
      <c r="K34" s="32">
        <f t="shared" si="11"/>
        <v>6501</v>
      </c>
      <c r="L34" s="33">
        <f t="shared" si="12"/>
        <v>1.0877021559959978</v>
      </c>
      <c r="M34" s="35">
        <f t="shared" si="3"/>
        <v>2</v>
      </c>
      <c r="N34" s="32">
        <f t="shared" si="13"/>
        <v>11830</v>
      </c>
      <c r="O34" s="33">
        <f t="shared" si="13"/>
        <v>1.9656191418527866</v>
      </c>
      <c r="P34" s="36">
        <f t="shared" si="8"/>
        <v>3</v>
      </c>
      <c r="Q34" s="16"/>
      <c r="R34" s="37">
        <v>9758</v>
      </c>
      <c r="S34" s="33">
        <v>4.2468015745692256</v>
      </c>
      <c r="T34" s="36">
        <v>6</v>
      </c>
    </row>
    <row r="35" spans="1:20" x14ac:dyDescent="0.2">
      <c r="A35" s="67"/>
      <c r="B35" s="29" t="s">
        <v>43</v>
      </c>
      <c r="C35" s="30" t="s">
        <v>44</v>
      </c>
      <c r="D35" s="31">
        <v>717</v>
      </c>
      <c r="E35" s="31">
        <v>3</v>
      </c>
      <c r="F35" s="31">
        <v>70</v>
      </c>
      <c r="G35" s="31">
        <v>6768</v>
      </c>
      <c r="H35" s="32">
        <f t="shared" si="1"/>
        <v>720</v>
      </c>
      <c r="I35" s="33">
        <f t="shared" si="10"/>
        <v>0.11861516791459707</v>
      </c>
      <c r="J35" s="34">
        <f t="shared" si="2"/>
        <v>1</v>
      </c>
      <c r="K35" s="32">
        <f t="shared" si="11"/>
        <v>6838</v>
      </c>
      <c r="L35" s="33">
        <f t="shared" si="12"/>
        <v>1.1440866547762858</v>
      </c>
      <c r="M35" s="35">
        <f t="shared" si="3"/>
        <v>2</v>
      </c>
      <c r="N35" s="32">
        <f t="shared" si="13"/>
        <v>7558</v>
      </c>
      <c r="O35" s="33">
        <f t="shared" si="13"/>
        <v>1.2627018226908828</v>
      </c>
      <c r="P35" s="36">
        <f t="shared" si="8"/>
        <v>3</v>
      </c>
      <c r="Q35" s="16"/>
      <c r="R35" s="37">
        <v>7400</v>
      </c>
      <c r="S35" s="33">
        <v>3.2436310751768089</v>
      </c>
      <c r="T35" s="36">
        <v>4</v>
      </c>
    </row>
    <row r="36" spans="1:20" x14ac:dyDescent="0.2">
      <c r="A36" s="68" t="s">
        <v>180</v>
      </c>
      <c r="B36" s="58"/>
      <c r="C36" s="58"/>
      <c r="D36" s="59">
        <f>SUM(D28:D35)</f>
        <v>17949</v>
      </c>
      <c r="E36" s="59">
        <f t="shared" ref="E36:P36" si="14">SUM(E28:E35)</f>
        <v>740</v>
      </c>
      <c r="F36" s="59">
        <f t="shared" si="14"/>
        <v>10110</v>
      </c>
      <c r="G36" s="59">
        <f t="shared" si="14"/>
        <v>45206</v>
      </c>
      <c r="H36" s="59">
        <f>SUM(D36:E36)</f>
        <v>18689</v>
      </c>
      <c r="I36" s="59">
        <f t="shared" si="14"/>
        <v>3.0788873238276455</v>
      </c>
      <c r="J36" s="59">
        <f t="shared" si="14"/>
        <v>8</v>
      </c>
      <c r="K36" s="59">
        <f t="shared" si="14"/>
        <v>55316</v>
      </c>
      <c r="L36" s="59">
        <f t="shared" si="14"/>
        <v>9.2550888264997102</v>
      </c>
      <c r="M36" s="59">
        <f t="shared" si="14"/>
        <v>14</v>
      </c>
      <c r="N36" s="59">
        <f t="shared" si="14"/>
        <v>74005</v>
      </c>
      <c r="O36" s="59">
        <f t="shared" si="14"/>
        <v>12.333976150327356</v>
      </c>
      <c r="P36" s="60">
        <f t="shared" si="14"/>
        <v>22</v>
      </c>
      <c r="Q36" s="16"/>
      <c r="R36" s="61">
        <v>64067</v>
      </c>
      <c r="S36" s="59">
        <v>27.993983475572492</v>
      </c>
      <c r="T36" s="60">
        <v>35</v>
      </c>
    </row>
    <row r="37" spans="1:20" s="14" customFormat="1" x14ac:dyDescent="0.2">
      <c r="A37" s="92"/>
      <c r="B37" s="93"/>
      <c r="C37" s="93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5"/>
      <c r="Q37" s="16"/>
      <c r="R37" s="96"/>
      <c r="S37" s="94"/>
      <c r="T37" s="95"/>
    </row>
    <row r="38" spans="1:20" x14ac:dyDescent="0.2">
      <c r="A38" s="66">
        <v>5</v>
      </c>
      <c r="B38" s="20" t="s">
        <v>128</v>
      </c>
      <c r="C38" s="21" t="s">
        <v>129</v>
      </c>
      <c r="D38" s="22">
        <v>2884</v>
      </c>
      <c r="E38" s="22">
        <v>636</v>
      </c>
      <c r="F38" s="22">
        <v>8835</v>
      </c>
      <c r="G38" s="22">
        <v>2477</v>
      </c>
      <c r="H38" s="23">
        <f t="shared" si="1"/>
        <v>3520</v>
      </c>
      <c r="I38" s="24">
        <f t="shared" ref="I38:I45" si="15">SUM(H38/$L$106)</f>
        <v>0.57989637647136349</v>
      </c>
      <c r="J38" s="25">
        <f t="shared" si="2"/>
        <v>1</v>
      </c>
      <c r="K38" s="23">
        <f>SUM(F38:G38)</f>
        <v>11312</v>
      </c>
      <c r="L38" s="24">
        <f t="shared" ref="L38:L45" si="16">SUM(K38/$L$107)</f>
        <v>1.8926452528267541</v>
      </c>
      <c r="M38" s="26">
        <f t="shared" si="3"/>
        <v>2</v>
      </c>
      <c r="N38" s="23">
        <f t="shared" ref="N38:P54" si="17">SUM(H38,K38)</f>
        <v>14832</v>
      </c>
      <c r="O38" s="24">
        <f t="shared" si="17"/>
        <v>2.4725416292981177</v>
      </c>
      <c r="P38" s="27">
        <f t="shared" si="8"/>
        <v>3</v>
      </c>
      <c r="Q38" s="16"/>
      <c r="R38" s="28">
        <v>14649</v>
      </c>
      <c r="S38" s="24">
        <v>6.4073106078743756</v>
      </c>
      <c r="T38" s="27">
        <v>8</v>
      </c>
    </row>
    <row r="39" spans="1:20" x14ac:dyDescent="0.2">
      <c r="A39" s="67"/>
      <c r="B39" s="29" t="s">
        <v>130</v>
      </c>
      <c r="C39" s="30" t="s">
        <v>131</v>
      </c>
      <c r="D39" s="31">
        <v>2340</v>
      </c>
      <c r="E39" s="31">
        <v>5</v>
      </c>
      <c r="F39" s="31">
        <v>2789</v>
      </c>
      <c r="G39" s="31">
        <v>9701</v>
      </c>
      <c r="H39" s="32">
        <f t="shared" si="1"/>
        <v>2345</v>
      </c>
      <c r="I39" s="33">
        <f t="shared" si="15"/>
        <v>0.38632301216629189</v>
      </c>
      <c r="J39" s="34">
        <f t="shared" si="2"/>
        <v>1</v>
      </c>
      <c r="K39" s="32">
        <f t="shared" ref="K39:K45" si="18">SUM(F39:G39)</f>
        <v>12490</v>
      </c>
      <c r="L39" s="33">
        <f t="shared" si="16"/>
        <v>2.0897400289786208</v>
      </c>
      <c r="M39" s="35">
        <f t="shared" si="3"/>
        <v>3</v>
      </c>
      <c r="N39" s="32">
        <f t="shared" si="17"/>
        <v>14835</v>
      </c>
      <c r="O39" s="33">
        <f t="shared" si="17"/>
        <v>2.4760630411449127</v>
      </c>
      <c r="P39" s="36">
        <f t="shared" si="17"/>
        <v>4</v>
      </c>
      <c r="Q39" s="16"/>
      <c r="R39" s="37">
        <v>14236</v>
      </c>
      <c r="S39" s="33">
        <v>6.2304054634699249</v>
      </c>
      <c r="T39" s="36">
        <v>8</v>
      </c>
    </row>
    <row r="40" spans="1:20" x14ac:dyDescent="0.2">
      <c r="A40" s="67"/>
      <c r="B40" s="29" t="s">
        <v>132</v>
      </c>
      <c r="C40" s="30" t="s">
        <v>133</v>
      </c>
      <c r="D40" s="31">
        <v>1732</v>
      </c>
      <c r="E40" s="31">
        <v>1</v>
      </c>
      <c r="F40" s="31">
        <v>227</v>
      </c>
      <c r="G40" s="31">
        <v>4084</v>
      </c>
      <c r="H40" s="32">
        <f t="shared" si="1"/>
        <v>1733</v>
      </c>
      <c r="I40" s="33">
        <f t="shared" si="15"/>
        <v>0.28550011943888437</v>
      </c>
      <c r="J40" s="34">
        <f t="shared" si="2"/>
        <v>1</v>
      </c>
      <c r="K40" s="32">
        <f t="shared" si="18"/>
        <v>4311</v>
      </c>
      <c r="L40" s="33">
        <f t="shared" si="16"/>
        <v>0.72128657045050715</v>
      </c>
      <c r="M40" s="35">
        <f t="shared" si="3"/>
        <v>1</v>
      </c>
      <c r="N40" s="32">
        <f t="shared" si="17"/>
        <v>6044</v>
      </c>
      <c r="O40" s="33">
        <f t="shared" si="17"/>
        <v>1.0067866898893916</v>
      </c>
      <c r="P40" s="36">
        <f t="shared" si="17"/>
        <v>2</v>
      </c>
      <c r="Q40" s="16"/>
      <c r="R40" s="37">
        <v>5800</v>
      </c>
      <c r="S40" s="33">
        <v>2.5350517359294686</v>
      </c>
      <c r="T40" s="36">
        <v>3</v>
      </c>
    </row>
    <row r="41" spans="1:20" x14ac:dyDescent="0.2">
      <c r="A41" s="67"/>
      <c r="B41" s="29" t="s">
        <v>134</v>
      </c>
      <c r="C41" s="30" t="s">
        <v>135</v>
      </c>
      <c r="D41" s="31">
        <v>1644</v>
      </c>
      <c r="E41" s="31">
        <v>204</v>
      </c>
      <c r="F41" s="31">
        <v>153</v>
      </c>
      <c r="G41" s="31">
        <v>6402</v>
      </c>
      <c r="H41" s="32">
        <f t="shared" si="1"/>
        <v>1848</v>
      </c>
      <c r="I41" s="33">
        <f t="shared" si="15"/>
        <v>0.30444559764746582</v>
      </c>
      <c r="J41" s="34">
        <f t="shared" si="2"/>
        <v>1</v>
      </c>
      <c r="K41" s="32">
        <f t="shared" si="18"/>
        <v>6555</v>
      </c>
      <c r="L41" s="33">
        <f t="shared" si="16"/>
        <v>1.0967370608450648</v>
      </c>
      <c r="M41" s="35">
        <f t="shared" si="3"/>
        <v>2</v>
      </c>
      <c r="N41" s="32">
        <f t="shared" si="17"/>
        <v>8403</v>
      </c>
      <c r="O41" s="33">
        <f t="shared" si="17"/>
        <v>1.4011826584925307</v>
      </c>
      <c r="P41" s="36">
        <f t="shared" si="17"/>
        <v>3</v>
      </c>
      <c r="Q41" s="16"/>
      <c r="R41" s="37">
        <v>7386</v>
      </c>
      <c r="S41" s="33">
        <v>3.22989607157702</v>
      </c>
      <c r="T41" s="36">
        <v>4</v>
      </c>
    </row>
    <row r="42" spans="1:20" x14ac:dyDescent="0.2">
      <c r="A42" s="67"/>
      <c r="B42" s="29" t="s">
        <v>136</v>
      </c>
      <c r="C42" s="30" t="s">
        <v>137</v>
      </c>
      <c r="D42" s="31">
        <v>3730</v>
      </c>
      <c r="E42" s="31">
        <v>11</v>
      </c>
      <c r="F42" s="31">
        <v>9006</v>
      </c>
      <c r="G42" s="31">
        <v>3355</v>
      </c>
      <c r="H42" s="32">
        <f t="shared" si="1"/>
        <v>3741</v>
      </c>
      <c r="I42" s="33">
        <f t="shared" si="15"/>
        <v>0.616304643289594</v>
      </c>
      <c r="J42" s="34">
        <f t="shared" si="2"/>
        <v>1</v>
      </c>
      <c r="K42" s="32">
        <f t="shared" si="18"/>
        <v>12361</v>
      </c>
      <c r="L42" s="33">
        <f t="shared" si="16"/>
        <v>2.0681566451725164</v>
      </c>
      <c r="M42" s="35">
        <f t="shared" si="3"/>
        <v>3</v>
      </c>
      <c r="N42" s="32">
        <f t="shared" si="17"/>
        <v>16102</v>
      </c>
      <c r="O42" s="33">
        <f t="shared" si="17"/>
        <v>2.6844612884621104</v>
      </c>
      <c r="P42" s="36">
        <f t="shared" si="17"/>
        <v>4</v>
      </c>
      <c r="Q42" s="16"/>
      <c r="R42" s="37">
        <v>15586</v>
      </c>
      <c r="S42" s="33">
        <v>6.8133584116787365</v>
      </c>
      <c r="T42" s="36">
        <v>8</v>
      </c>
    </row>
    <row r="43" spans="1:20" x14ac:dyDescent="0.2">
      <c r="A43" s="67"/>
      <c r="B43" s="29" t="s">
        <v>138</v>
      </c>
      <c r="C43" s="30" t="s">
        <v>139</v>
      </c>
      <c r="D43" s="31">
        <v>540</v>
      </c>
      <c r="E43" s="31">
        <v>34</v>
      </c>
      <c r="F43" s="31">
        <v>5116</v>
      </c>
      <c r="G43" s="31">
        <v>1243</v>
      </c>
      <c r="H43" s="32">
        <f t="shared" si="1"/>
        <v>574</v>
      </c>
      <c r="I43" s="33">
        <f t="shared" si="15"/>
        <v>9.4562647754137114E-2</v>
      </c>
      <c r="J43" s="34">
        <f t="shared" si="2"/>
        <v>1</v>
      </c>
      <c r="K43" s="32">
        <f t="shared" si="18"/>
        <v>6359</v>
      </c>
      <c r="L43" s="33">
        <f t="shared" si="16"/>
        <v>1.0639437025040073</v>
      </c>
      <c r="M43" s="35">
        <f t="shared" si="3"/>
        <v>2</v>
      </c>
      <c r="N43" s="32">
        <f t="shared" si="17"/>
        <v>6933</v>
      </c>
      <c r="O43" s="33">
        <f t="shared" si="17"/>
        <v>1.1585063502581443</v>
      </c>
      <c r="P43" s="36">
        <f t="shared" si="17"/>
        <v>3</v>
      </c>
      <c r="Q43" s="16"/>
      <c r="R43" s="37">
        <v>6030</v>
      </c>
      <c r="S43" s="33">
        <v>2.6447831042988512</v>
      </c>
      <c r="T43" s="36">
        <v>4</v>
      </c>
    </row>
    <row r="44" spans="1:20" x14ac:dyDescent="0.2">
      <c r="A44" s="67"/>
      <c r="B44" s="29" t="s">
        <v>140</v>
      </c>
      <c r="C44" s="30" t="s">
        <v>141</v>
      </c>
      <c r="D44" s="31">
        <v>2368</v>
      </c>
      <c r="E44" s="31">
        <v>1</v>
      </c>
      <c r="F44" s="31">
        <v>3586</v>
      </c>
      <c r="G44" s="31">
        <v>2110</v>
      </c>
      <c r="H44" s="32">
        <f t="shared" si="1"/>
        <v>2369</v>
      </c>
      <c r="I44" s="33">
        <f t="shared" si="15"/>
        <v>0.39027685109677845</v>
      </c>
      <c r="J44" s="34">
        <f t="shared" si="2"/>
        <v>1</v>
      </c>
      <c r="K44" s="32">
        <f t="shared" si="18"/>
        <v>5696</v>
      </c>
      <c r="L44" s="33">
        <f t="shared" si="16"/>
        <v>0.95301514852379698</v>
      </c>
      <c r="M44" s="35">
        <f t="shared" si="3"/>
        <v>1</v>
      </c>
      <c r="N44" s="32">
        <f t="shared" si="17"/>
        <v>8065</v>
      </c>
      <c r="O44" s="33">
        <f t="shared" si="17"/>
        <v>1.3432919996205754</v>
      </c>
      <c r="P44" s="36">
        <f t="shared" si="17"/>
        <v>2</v>
      </c>
      <c r="Q44" s="16"/>
      <c r="R44" s="37">
        <v>7348</v>
      </c>
      <c r="S44" s="33">
        <v>3.2096408483751411</v>
      </c>
      <c r="T44" s="36">
        <v>4</v>
      </c>
    </row>
    <row r="45" spans="1:20" x14ac:dyDescent="0.2">
      <c r="A45" s="67"/>
      <c r="B45" s="29" t="s">
        <v>142</v>
      </c>
      <c r="C45" s="30" t="s">
        <v>143</v>
      </c>
      <c r="D45" s="31">
        <v>1561</v>
      </c>
      <c r="E45" s="31" t="s">
        <v>195</v>
      </c>
      <c r="F45" s="31">
        <v>2049</v>
      </c>
      <c r="G45" s="31">
        <v>13429</v>
      </c>
      <c r="H45" s="32">
        <f t="shared" si="1"/>
        <v>1561</v>
      </c>
      <c r="I45" s="33">
        <f t="shared" si="15"/>
        <v>0.25716427377039724</v>
      </c>
      <c r="J45" s="34">
        <f t="shared" si="2"/>
        <v>1</v>
      </c>
      <c r="K45" s="32">
        <f t="shared" si="18"/>
        <v>15478</v>
      </c>
      <c r="L45" s="33">
        <f t="shared" si="16"/>
        <v>2.5896714306269892</v>
      </c>
      <c r="M45" s="35">
        <f t="shared" si="3"/>
        <v>3</v>
      </c>
      <c r="N45" s="32">
        <f t="shared" si="17"/>
        <v>17039</v>
      </c>
      <c r="O45" s="33">
        <f t="shared" si="17"/>
        <v>2.8468357043973866</v>
      </c>
      <c r="P45" s="36">
        <f t="shared" si="17"/>
        <v>4</v>
      </c>
      <c r="Q45" s="16"/>
      <c r="R45" s="37">
        <v>16045</v>
      </c>
      <c r="S45" s="33">
        <v>7.0337488831424393</v>
      </c>
      <c r="T45" s="36">
        <v>8</v>
      </c>
    </row>
    <row r="46" spans="1:20" x14ac:dyDescent="0.2">
      <c r="A46" s="68" t="s">
        <v>181</v>
      </c>
      <c r="B46" s="58"/>
      <c r="C46" s="58"/>
      <c r="D46" s="59">
        <f>SUM(D38:D45)</f>
        <v>16799</v>
      </c>
      <c r="E46" s="59">
        <f t="shared" ref="E46:O46" si="19">SUM(E38:E45)</f>
        <v>892</v>
      </c>
      <c r="F46" s="59">
        <f t="shared" si="19"/>
        <v>31761</v>
      </c>
      <c r="G46" s="59">
        <f t="shared" si="19"/>
        <v>42801</v>
      </c>
      <c r="H46" s="59">
        <f>SUM(D46:E46)</f>
        <v>17691</v>
      </c>
      <c r="I46" s="59">
        <f t="shared" si="19"/>
        <v>2.9144735216349127</v>
      </c>
      <c r="J46" s="59">
        <f t="shared" si="19"/>
        <v>8</v>
      </c>
      <c r="K46" s="59">
        <f>SUM(K38:K45)</f>
        <v>74562</v>
      </c>
      <c r="L46" s="59">
        <f t="shared" si="19"/>
        <v>12.475195839928256</v>
      </c>
      <c r="M46" s="59">
        <f t="shared" si="19"/>
        <v>17</v>
      </c>
      <c r="N46" s="59">
        <f t="shared" si="19"/>
        <v>92253</v>
      </c>
      <c r="O46" s="59">
        <f t="shared" si="19"/>
        <v>15.38966936156317</v>
      </c>
      <c r="P46" s="60">
        <f>SUM(P38:P45)</f>
        <v>25</v>
      </c>
      <c r="Q46" s="16"/>
      <c r="R46" s="61">
        <v>87080</v>
      </c>
      <c r="S46" s="59">
        <v>38.104195126345957</v>
      </c>
      <c r="T46" s="60">
        <v>47</v>
      </c>
    </row>
    <row r="47" spans="1:20" s="14" customFormat="1" x14ac:dyDescent="0.2">
      <c r="A47" s="92"/>
      <c r="B47" s="93"/>
      <c r="C47" s="93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5"/>
      <c r="Q47" s="16"/>
      <c r="R47" s="96"/>
      <c r="S47" s="94"/>
      <c r="T47" s="95"/>
    </row>
    <row r="48" spans="1:20" x14ac:dyDescent="0.2">
      <c r="A48" s="66">
        <v>6</v>
      </c>
      <c r="B48" s="20" t="s">
        <v>11</v>
      </c>
      <c r="C48" s="21" t="s">
        <v>12</v>
      </c>
      <c r="D48" s="22">
        <v>4269</v>
      </c>
      <c r="E48" s="22">
        <v>110</v>
      </c>
      <c r="F48" s="22">
        <v>70</v>
      </c>
      <c r="G48" s="22">
        <v>7650</v>
      </c>
      <c r="H48" s="23">
        <f t="shared" si="1"/>
        <v>4379</v>
      </c>
      <c r="I48" s="24">
        <f t="shared" ref="I48:I55" si="20">SUM(H48/$L$106)</f>
        <v>0.72141086152502865</v>
      </c>
      <c r="J48" s="25">
        <f t="shared" si="2"/>
        <v>1</v>
      </c>
      <c r="K48" s="23">
        <f t="shared" ref="K48:K55" si="21">SUM(F48:G48)</f>
        <v>7720</v>
      </c>
      <c r="L48" s="24">
        <f t="shared" ref="L48:L55" si="22">SUM(K48/$L$107)</f>
        <v>1.2916567673110451</v>
      </c>
      <c r="M48" s="26">
        <f t="shared" si="3"/>
        <v>2</v>
      </c>
      <c r="N48" s="23">
        <f t="shared" ref="N48:P65" si="23">SUM(H48,K48)</f>
        <v>12099</v>
      </c>
      <c r="O48" s="24">
        <f t="shared" si="23"/>
        <v>2.0130676288360738</v>
      </c>
      <c r="P48" s="27">
        <f t="shared" si="17"/>
        <v>3</v>
      </c>
      <c r="Q48" s="16"/>
      <c r="R48" s="28">
        <v>10391</v>
      </c>
      <c r="S48" s="24">
        <v>4.5363231254671987</v>
      </c>
      <c r="T48" s="27">
        <v>6</v>
      </c>
    </row>
    <row r="49" spans="1:20" x14ac:dyDescent="0.2">
      <c r="A49" s="67"/>
      <c r="B49" s="29" t="s">
        <v>31</v>
      </c>
      <c r="C49" s="30" t="s">
        <v>32</v>
      </c>
      <c r="D49" s="31">
        <v>2787</v>
      </c>
      <c r="E49" s="31">
        <v>330</v>
      </c>
      <c r="F49" s="31">
        <v>825</v>
      </c>
      <c r="G49" s="31">
        <v>25198</v>
      </c>
      <c r="H49" s="32">
        <f t="shared" si="1"/>
        <v>3117</v>
      </c>
      <c r="I49" s="33">
        <f t="shared" si="20"/>
        <v>0.51350483109694323</v>
      </c>
      <c r="J49" s="34">
        <f t="shared" si="2"/>
        <v>1</v>
      </c>
      <c r="K49" s="32">
        <f t="shared" si="21"/>
        <v>26023</v>
      </c>
      <c r="L49" s="33">
        <f t="shared" si="22"/>
        <v>4.3539875719864414</v>
      </c>
      <c r="M49" s="35">
        <f t="shared" si="3"/>
        <v>5</v>
      </c>
      <c r="N49" s="32">
        <f t="shared" si="23"/>
        <v>29140</v>
      </c>
      <c r="O49" s="33">
        <f t="shared" si="23"/>
        <v>4.8674924030833848</v>
      </c>
      <c r="P49" s="36">
        <f t="shared" si="17"/>
        <v>6</v>
      </c>
      <c r="Q49" s="16"/>
      <c r="R49" s="37">
        <v>27558</v>
      </c>
      <c r="S49" s="33">
        <v>12.078875278972099</v>
      </c>
      <c r="T49" s="36">
        <v>13</v>
      </c>
    </row>
    <row r="50" spans="1:20" x14ac:dyDescent="0.2">
      <c r="A50" s="67"/>
      <c r="B50" s="29" t="s">
        <v>33</v>
      </c>
      <c r="C50" s="30" t="s">
        <v>34</v>
      </c>
      <c r="D50" s="31">
        <v>1933</v>
      </c>
      <c r="E50" s="31">
        <v>133</v>
      </c>
      <c r="F50" s="31">
        <v>10</v>
      </c>
      <c r="G50" s="31">
        <v>8901</v>
      </c>
      <c r="H50" s="32">
        <f t="shared" si="1"/>
        <v>2066</v>
      </c>
      <c r="I50" s="33">
        <f t="shared" si="20"/>
        <v>0.34035963459938551</v>
      </c>
      <c r="J50" s="34">
        <f t="shared" si="2"/>
        <v>1</v>
      </c>
      <c r="K50" s="32">
        <f t="shared" si="21"/>
        <v>8911</v>
      </c>
      <c r="L50" s="33">
        <f t="shared" si="22"/>
        <v>1.4909266131487982</v>
      </c>
      <c r="M50" s="35">
        <f t="shared" si="3"/>
        <v>2</v>
      </c>
      <c r="N50" s="32">
        <f t="shared" si="23"/>
        <v>10977</v>
      </c>
      <c r="O50" s="33">
        <f t="shared" si="23"/>
        <v>1.8312862477481837</v>
      </c>
      <c r="P50" s="36">
        <f t="shared" si="17"/>
        <v>3</v>
      </c>
      <c r="Q50" s="16"/>
      <c r="R50" s="37">
        <v>8548</v>
      </c>
      <c r="S50" s="33">
        <v>3.7396655253499267</v>
      </c>
      <c r="T50" s="36">
        <v>5</v>
      </c>
    </row>
    <row r="51" spans="1:20" x14ac:dyDescent="0.2">
      <c r="A51" s="67"/>
      <c r="B51" s="29" t="s">
        <v>35</v>
      </c>
      <c r="C51" s="30" t="s">
        <v>36</v>
      </c>
      <c r="D51" s="31">
        <v>2528</v>
      </c>
      <c r="E51" s="31">
        <v>2</v>
      </c>
      <c r="F51" s="31">
        <v>1</v>
      </c>
      <c r="G51" s="31">
        <v>7034</v>
      </c>
      <c r="H51" s="32">
        <f t="shared" si="1"/>
        <v>2530</v>
      </c>
      <c r="I51" s="33">
        <f t="shared" si="20"/>
        <v>0.41680052058879252</v>
      </c>
      <c r="J51" s="34">
        <f t="shared" si="2"/>
        <v>1</v>
      </c>
      <c r="K51" s="32">
        <f t="shared" si="21"/>
        <v>7035</v>
      </c>
      <c r="L51" s="33">
        <f t="shared" si="22"/>
        <v>1.177047326170104</v>
      </c>
      <c r="M51" s="35">
        <f t="shared" si="3"/>
        <v>2</v>
      </c>
      <c r="N51" s="32">
        <f t="shared" si="23"/>
        <v>9565</v>
      </c>
      <c r="O51" s="33">
        <f t="shared" si="23"/>
        <v>1.5938478467588966</v>
      </c>
      <c r="P51" s="36">
        <f t="shared" si="17"/>
        <v>3</v>
      </c>
      <c r="Q51" s="16"/>
      <c r="R51" s="37">
        <v>8972</v>
      </c>
      <c r="S51" s="33">
        <v>3.9221540183851666</v>
      </c>
      <c r="T51" s="36">
        <v>4</v>
      </c>
    </row>
    <row r="52" spans="1:20" x14ac:dyDescent="0.2">
      <c r="A52" s="67"/>
      <c r="B52" s="29" t="s">
        <v>37</v>
      </c>
      <c r="C52" s="30" t="s">
        <v>38</v>
      </c>
      <c r="D52" s="31">
        <v>723</v>
      </c>
      <c r="E52" s="31" t="s">
        <v>195</v>
      </c>
      <c r="F52" s="31">
        <v>60</v>
      </c>
      <c r="G52" s="31">
        <v>2730</v>
      </c>
      <c r="H52" s="32">
        <f t="shared" si="1"/>
        <v>723</v>
      </c>
      <c r="I52" s="33">
        <f t="shared" si="20"/>
        <v>0.1191093977809079</v>
      </c>
      <c r="J52" s="34">
        <f t="shared" si="2"/>
        <v>1</v>
      </c>
      <c r="K52" s="32">
        <f t="shared" si="21"/>
        <v>2790</v>
      </c>
      <c r="L52" s="33">
        <f t="shared" si="22"/>
        <v>0.46680341720178958</v>
      </c>
      <c r="M52" s="35">
        <f t="shared" si="3"/>
        <v>1</v>
      </c>
      <c r="N52" s="32">
        <f t="shared" si="23"/>
        <v>3513</v>
      </c>
      <c r="O52" s="33">
        <f t="shared" si="23"/>
        <v>0.58591281498269754</v>
      </c>
      <c r="P52" s="36">
        <f t="shared" si="17"/>
        <v>2</v>
      </c>
      <c r="Q52" s="16"/>
      <c r="R52" s="37">
        <v>3200</v>
      </c>
      <c r="S52" s="33">
        <v>1.3996350756302307</v>
      </c>
      <c r="T52" s="36">
        <v>3</v>
      </c>
    </row>
    <row r="53" spans="1:20" x14ac:dyDescent="0.2">
      <c r="A53" s="67"/>
      <c r="B53" s="29" t="s">
        <v>39</v>
      </c>
      <c r="C53" s="30" t="s">
        <v>40</v>
      </c>
      <c r="D53" s="31">
        <v>3169</v>
      </c>
      <c r="E53" s="31">
        <v>174</v>
      </c>
      <c r="F53" s="31">
        <v>1365</v>
      </c>
      <c r="G53" s="31">
        <v>6658</v>
      </c>
      <c r="H53" s="32">
        <f t="shared" si="1"/>
        <v>3343</v>
      </c>
      <c r="I53" s="33">
        <f t="shared" si="20"/>
        <v>0.550736814359025</v>
      </c>
      <c r="J53" s="34">
        <f t="shared" si="2"/>
        <v>1</v>
      </c>
      <c r="K53" s="32">
        <f t="shared" si="21"/>
        <v>8023</v>
      </c>
      <c r="L53" s="33">
        <f t="shared" si="22"/>
        <v>1.342352622297476</v>
      </c>
      <c r="M53" s="35">
        <f t="shared" si="3"/>
        <v>2</v>
      </c>
      <c r="N53" s="32">
        <f t="shared" si="23"/>
        <v>11366</v>
      </c>
      <c r="O53" s="33">
        <f t="shared" si="23"/>
        <v>1.893089436656501</v>
      </c>
      <c r="P53" s="36">
        <f t="shared" si="17"/>
        <v>3</v>
      </c>
      <c r="Q53" s="16"/>
      <c r="R53" s="37">
        <v>10641</v>
      </c>
      <c r="S53" s="33">
        <v>4.648330051224808</v>
      </c>
      <c r="T53" s="36">
        <v>6</v>
      </c>
    </row>
    <row r="54" spans="1:20" x14ac:dyDescent="0.2">
      <c r="A54" s="67"/>
      <c r="B54" s="29" t="s">
        <v>41</v>
      </c>
      <c r="C54" s="30" t="s">
        <v>42</v>
      </c>
      <c r="D54" s="31">
        <v>3597</v>
      </c>
      <c r="E54" s="31">
        <v>20</v>
      </c>
      <c r="F54" s="31">
        <v>405</v>
      </c>
      <c r="G54" s="31">
        <v>7932</v>
      </c>
      <c r="H54" s="32">
        <f t="shared" si="1"/>
        <v>3617</v>
      </c>
      <c r="I54" s="33">
        <f t="shared" si="20"/>
        <v>0.59587647548208</v>
      </c>
      <c r="J54" s="34">
        <f t="shared" si="2"/>
        <v>1</v>
      </c>
      <c r="K54" s="32">
        <f t="shared" si="21"/>
        <v>8337</v>
      </c>
      <c r="L54" s="33">
        <f t="shared" si="22"/>
        <v>1.3948889208642723</v>
      </c>
      <c r="M54" s="35">
        <f t="shared" si="3"/>
        <v>2</v>
      </c>
      <c r="N54" s="32">
        <f t="shared" si="23"/>
        <v>11954</v>
      </c>
      <c r="O54" s="33">
        <f t="shared" si="23"/>
        <v>1.9907653963463523</v>
      </c>
      <c r="P54" s="36">
        <f t="shared" si="17"/>
        <v>3</v>
      </c>
      <c r="Q54" s="16"/>
      <c r="R54" s="37">
        <v>11948</v>
      </c>
      <c r="S54" s="33">
        <v>5.2162311993181989</v>
      </c>
      <c r="T54" s="36">
        <v>6</v>
      </c>
    </row>
    <row r="55" spans="1:20" x14ac:dyDescent="0.2">
      <c r="A55" s="67"/>
      <c r="B55" s="29" t="s">
        <v>45</v>
      </c>
      <c r="C55" s="30" t="s">
        <v>46</v>
      </c>
      <c r="D55" s="31">
        <v>2055</v>
      </c>
      <c r="E55" s="31" t="s">
        <v>195</v>
      </c>
      <c r="F55" s="31">
        <v>1297</v>
      </c>
      <c r="G55" s="31">
        <v>9122</v>
      </c>
      <c r="H55" s="32">
        <f t="shared" si="1"/>
        <v>2055</v>
      </c>
      <c r="I55" s="33">
        <f t="shared" si="20"/>
        <v>0.33854745842291251</v>
      </c>
      <c r="J55" s="34">
        <f t="shared" si="2"/>
        <v>1</v>
      </c>
      <c r="K55" s="32">
        <f t="shared" si="21"/>
        <v>10419</v>
      </c>
      <c r="L55" s="33">
        <f t="shared" si="22"/>
        <v>1.7432346967116295</v>
      </c>
      <c r="M55" s="35">
        <f t="shared" si="3"/>
        <v>2</v>
      </c>
      <c r="N55" s="32">
        <f t="shared" si="23"/>
        <v>12474</v>
      </c>
      <c r="O55" s="33">
        <f t="shared" si="23"/>
        <v>2.0817821551345421</v>
      </c>
      <c r="P55" s="36">
        <f t="shared" si="23"/>
        <v>3</v>
      </c>
      <c r="Q55" s="16"/>
      <c r="R55" s="37">
        <v>12182</v>
      </c>
      <c r="S55" s="33">
        <v>5.331983326034833</v>
      </c>
      <c r="T55" s="36">
        <v>6</v>
      </c>
    </row>
    <row r="56" spans="1:20" x14ac:dyDescent="0.2">
      <c r="A56" s="68" t="s">
        <v>182</v>
      </c>
      <c r="B56" s="58"/>
      <c r="C56" s="58"/>
      <c r="D56" s="59">
        <f>SUM(D48:D55)</f>
        <v>21061</v>
      </c>
      <c r="E56" s="59">
        <f t="shared" ref="E56:O56" si="24">SUM(E48:E55)</f>
        <v>769</v>
      </c>
      <c r="F56" s="59">
        <f t="shared" si="24"/>
        <v>4033</v>
      </c>
      <c r="G56" s="59">
        <f t="shared" si="24"/>
        <v>75225</v>
      </c>
      <c r="H56" s="59">
        <f>SUM(D56:E56)</f>
        <v>21830</v>
      </c>
      <c r="I56" s="59">
        <f t="shared" si="24"/>
        <v>3.5963459938550755</v>
      </c>
      <c r="J56" s="59">
        <f t="shared" si="24"/>
        <v>8</v>
      </c>
      <c r="K56" s="59">
        <f t="shared" si="24"/>
        <v>79258</v>
      </c>
      <c r="L56" s="59">
        <f t="shared" si="24"/>
        <v>13.260897935691556</v>
      </c>
      <c r="M56" s="59">
        <f t="shared" si="24"/>
        <v>18</v>
      </c>
      <c r="N56" s="59">
        <f t="shared" si="24"/>
        <v>101088</v>
      </c>
      <c r="O56" s="59">
        <f t="shared" si="24"/>
        <v>16.85724392954663</v>
      </c>
      <c r="P56" s="60">
        <f>SUM(P48:P55)</f>
        <v>26</v>
      </c>
      <c r="Q56" s="16"/>
      <c r="R56" s="61">
        <v>93440</v>
      </c>
      <c r="S56" s="59">
        <v>40.873197600382461</v>
      </c>
      <c r="T56" s="60">
        <v>49</v>
      </c>
    </row>
    <row r="57" spans="1:20" s="14" customFormat="1" x14ac:dyDescent="0.2">
      <c r="A57" s="92"/>
      <c r="B57" s="93"/>
      <c r="C57" s="93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5"/>
      <c r="Q57" s="16"/>
      <c r="R57" s="96"/>
      <c r="S57" s="94"/>
      <c r="T57" s="95"/>
    </row>
    <row r="58" spans="1:20" x14ac:dyDescent="0.2">
      <c r="A58" s="66">
        <v>7</v>
      </c>
      <c r="B58" s="20" t="s">
        <v>71</v>
      </c>
      <c r="C58" s="21" t="s">
        <v>72</v>
      </c>
      <c r="D58" s="22">
        <v>5835</v>
      </c>
      <c r="E58" s="22">
        <v>149</v>
      </c>
      <c r="F58" s="22">
        <v>14391</v>
      </c>
      <c r="G58" s="22">
        <v>74394</v>
      </c>
      <c r="H58" s="23">
        <f t="shared" si="1"/>
        <v>5984</v>
      </c>
      <c r="I58" s="24">
        <f>SUM(H58/$L$106)</f>
        <v>0.98582384000131795</v>
      </c>
      <c r="J58" s="25">
        <f t="shared" si="2"/>
        <v>1</v>
      </c>
      <c r="K58" s="23">
        <f>SUM(F58:G58)</f>
        <v>88785</v>
      </c>
      <c r="L58" s="24">
        <f>SUM(K58/$L$107)</f>
        <v>14.854889389340821</v>
      </c>
      <c r="M58" s="26">
        <f t="shared" si="3"/>
        <v>15</v>
      </c>
      <c r="N58" s="23">
        <f t="shared" ref="N58:O61" si="25">SUM(H58,K58)</f>
        <v>94769</v>
      </c>
      <c r="O58" s="24">
        <f t="shared" si="25"/>
        <v>15.840713229342139</v>
      </c>
      <c r="P58" s="27">
        <f t="shared" si="23"/>
        <v>16</v>
      </c>
      <c r="Q58" s="16"/>
      <c r="R58" s="28">
        <v>101053</v>
      </c>
      <c r="S58" s="24">
        <v>44.337962443112112</v>
      </c>
      <c r="T58" s="27">
        <v>45</v>
      </c>
    </row>
    <row r="59" spans="1:20" x14ac:dyDescent="0.2">
      <c r="A59" s="67"/>
      <c r="B59" s="29" t="s">
        <v>79</v>
      </c>
      <c r="C59" s="30" t="s">
        <v>80</v>
      </c>
      <c r="D59" s="31">
        <v>12364</v>
      </c>
      <c r="E59" s="31">
        <v>11</v>
      </c>
      <c r="F59" s="31">
        <v>4426</v>
      </c>
      <c r="G59" s="31">
        <v>29482</v>
      </c>
      <c r="H59" s="32">
        <f t="shared" si="1"/>
        <v>12375</v>
      </c>
      <c r="I59" s="33">
        <f>SUM(H59/$L$106)</f>
        <v>2.0386981985321371</v>
      </c>
      <c r="J59" s="34">
        <f t="shared" si="2"/>
        <v>3</v>
      </c>
      <c r="K59" s="32">
        <f>SUM(F59:G59)</f>
        <v>33908</v>
      </c>
      <c r="L59" s="33">
        <f>SUM(K59/$L$107)</f>
        <v>5.6732509930029682</v>
      </c>
      <c r="M59" s="35">
        <f t="shared" si="3"/>
        <v>6</v>
      </c>
      <c r="N59" s="32">
        <f t="shared" si="25"/>
        <v>46283</v>
      </c>
      <c r="O59" s="33">
        <f t="shared" si="25"/>
        <v>7.7119491915351048</v>
      </c>
      <c r="P59" s="36">
        <f t="shared" si="23"/>
        <v>9</v>
      </c>
      <c r="Q59" s="16"/>
      <c r="R59" s="37">
        <v>39677</v>
      </c>
      <c r="S59" s="33">
        <v>17.307067286428996</v>
      </c>
      <c r="T59" s="36">
        <v>19</v>
      </c>
    </row>
    <row r="60" spans="1:20" x14ac:dyDescent="0.2">
      <c r="A60" s="67"/>
      <c r="B60" s="29" t="s">
        <v>81</v>
      </c>
      <c r="C60" s="30" t="s">
        <v>82</v>
      </c>
      <c r="D60" s="31">
        <v>6672</v>
      </c>
      <c r="E60" s="31">
        <v>1</v>
      </c>
      <c r="F60" s="31">
        <v>6292</v>
      </c>
      <c r="G60" s="31">
        <v>48921</v>
      </c>
      <c r="H60" s="32">
        <f t="shared" si="1"/>
        <v>6673</v>
      </c>
      <c r="I60" s="33">
        <f>SUM(H60/$L$106)</f>
        <v>1.0993319659640366</v>
      </c>
      <c r="J60" s="34">
        <f t="shared" si="2"/>
        <v>2</v>
      </c>
      <c r="K60" s="32">
        <f>SUM(F60:G60)</f>
        <v>55213</v>
      </c>
      <c r="L60" s="33">
        <f>SUM(K60/$L$107)</f>
        <v>9.2378555820653805</v>
      </c>
      <c r="M60" s="35">
        <f t="shared" si="3"/>
        <v>10</v>
      </c>
      <c r="N60" s="32">
        <f t="shared" si="25"/>
        <v>61886</v>
      </c>
      <c r="O60" s="33">
        <f t="shared" si="25"/>
        <v>10.337187548029418</v>
      </c>
      <c r="P60" s="36">
        <f t="shared" si="23"/>
        <v>12</v>
      </c>
      <c r="Q60" s="16"/>
      <c r="R60" s="37">
        <v>57908</v>
      </c>
      <c r="S60" s="33">
        <v>25.363139045042892</v>
      </c>
      <c r="T60" s="36">
        <v>26</v>
      </c>
    </row>
    <row r="61" spans="1:20" x14ac:dyDescent="0.2">
      <c r="A61" s="67"/>
      <c r="B61" s="29" t="s">
        <v>83</v>
      </c>
      <c r="C61" s="30" t="s">
        <v>84</v>
      </c>
      <c r="D61" s="31">
        <v>1579</v>
      </c>
      <c r="E61" s="31">
        <v>1837</v>
      </c>
      <c r="F61" s="31">
        <v>3045</v>
      </c>
      <c r="G61" s="31">
        <v>32323</v>
      </c>
      <c r="H61" s="32">
        <f t="shared" si="1"/>
        <v>3416</v>
      </c>
      <c r="I61" s="33">
        <f>SUM(H61/$L$106)</f>
        <v>0.562763074439255</v>
      </c>
      <c r="J61" s="34">
        <f t="shared" si="2"/>
        <v>1</v>
      </c>
      <c r="K61" s="32">
        <f>SUM(F61:G61)</f>
        <v>35368</v>
      </c>
      <c r="L61" s="33">
        <f>SUM(K61/$L$107)</f>
        <v>5.9175280500332956</v>
      </c>
      <c r="M61" s="35">
        <f t="shared" si="3"/>
        <v>6</v>
      </c>
      <c r="N61" s="32">
        <f t="shared" si="25"/>
        <v>38784</v>
      </c>
      <c r="O61" s="33">
        <f t="shared" si="25"/>
        <v>6.4802911244725507</v>
      </c>
      <c r="P61" s="36">
        <f t="shared" si="23"/>
        <v>7</v>
      </c>
      <c r="Q61" s="16"/>
      <c r="R61" s="37">
        <v>39981</v>
      </c>
      <c r="S61" s="33">
        <v>17.528612384899962</v>
      </c>
      <c r="T61" s="36">
        <v>19</v>
      </c>
    </row>
    <row r="62" spans="1:20" x14ac:dyDescent="0.2">
      <c r="A62" s="68" t="s">
        <v>183</v>
      </c>
      <c r="B62" s="58"/>
      <c r="C62" s="58"/>
      <c r="D62" s="59">
        <f>SUM(D58:D61)</f>
        <v>26450</v>
      </c>
      <c r="E62" s="59">
        <f t="shared" ref="E62:O62" si="26">SUM(E58:E61)</f>
        <v>1998</v>
      </c>
      <c r="F62" s="59">
        <f t="shared" si="26"/>
        <v>28154</v>
      </c>
      <c r="G62" s="59">
        <f t="shared" si="26"/>
        <v>185120</v>
      </c>
      <c r="H62" s="59">
        <f>SUM(D62:E62)</f>
        <v>28448</v>
      </c>
      <c r="I62" s="59">
        <f t="shared" si="26"/>
        <v>4.6866170789367469</v>
      </c>
      <c r="J62" s="59">
        <f t="shared" si="26"/>
        <v>7</v>
      </c>
      <c r="K62" s="59">
        <f t="shared" si="26"/>
        <v>213274</v>
      </c>
      <c r="L62" s="59">
        <f t="shared" si="26"/>
        <v>35.683524014442469</v>
      </c>
      <c r="M62" s="59">
        <f t="shared" si="26"/>
        <v>37</v>
      </c>
      <c r="N62" s="59">
        <f>SUM(N58:N61)</f>
        <v>241722</v>
      </c>
      <c r="O62" s="59">
        <f t="shared" si="26"/>
        <v>40.37014109337921</v>
      </c>
      <c r="P62" s="60">
        <f>SUM(P58:P61)</f>
        <v>44</v>
      </c>
      <c r="Q62" s="16"/>
      <c r="R62" s="61">
        <v>238619</v>
      </c>
      <c r="S62" s="59">
        <v>104.53678115948395</v>
      </c>
      <c r="T62" s="60">
        <v>109</v>
      </c>
    </row>
    <row r="63" spans="1:20" s="14" customFormat="1" x14ac:dyDescent="0.2">
      <c r="A63" s="92"/>
      <c r="B63" s="93"/>
      <c r="C63" s="93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5"/>
      <c r="Q63" s="16"/>
      <c r="R63" s="96"/>
      <c r="S63" s="94"/>
      <c r="T63" s="95"/>
    </row>
    <row r="64" spans="1:20" x14ac:dyDescent="0.2">
      <c r="A64" s="66">
        <v>8</v>
      </c>
      <c r="B64" s="20" t="s">
        <v>66</v>
      </c>
      <c r="C64" s="21" t="s">
        <v>67</v>
      </c>
      <c r="D64" s="22">
        <v>554</v>
      </c>
      <c r="E64" s="22">
        <v>186</v>
      </c>
      <c r="F64" s="22">
        <v>708</v>
      </c>
      <c r="G64" s="22">
        <v>12690</v>
      </c>
      <c r="H64" s="23">
        <f t="shared" si="1"/>
        <v>740</v>
      </c>
      <c r="I64" s="24">
        <f t="shared" ref="I64:I70" si="27">SUM(H64/$L$106)</f>
        <v>0.12191003369000256</v>
      </c>
      <c r="J64" s="25">
        <f t="shared" si="2"/>
        <v>1</v>
      </c>
      <c r="K64" s="23">
        <f t="shared" ref="K64:K70" si="28">SUM(F64:G64)</f>
        <v>13398</v>
      </c>
      <c r="L64" s="24">
        <f t="shared" ref="L64:L70" si="29">SUM(K64/$L$107)</f>
        <v>2.2416602808851529</v>
      </c>
      <c r="M64" s="26">
        <f t="shared" si="3"/>
        <v>3</v>
      </c>
      <c r="N64" s="23">
        <f t="shared" ref="N64:P77" si="30">SUM(H64,K64)</f>
        <v>14138</v>
      </c>
      <c r="O64" s="24">
        <f t="shared" si="30"/>
        <v>2.3635703145751554</v>
      </c>
      <c r="P64" s="27">
        <f t="shared" si="23"/>
        <v>4</v>
      </c>
      <c r="Q64" s="16"/>
      <c r="R64" s="28">
        <v>13727</v>
      </c>
      <c r="S64" s="24">
        <v>6.0232042816308669</v>
      </c>
      <c r="T64" s="27">
        <v>7</v>
      </c>
    </row>
    <row r="65" spans="1:20" x14ac:dyDescent="0.2">
      <c r="A65" s="67"/>
      <c r="B65" s="29" t="s">
        <v>68</v>
      </c>
      <c r="C65" s="30" t="s">
        <v>69</v>
      </c>
      <c r="D65" s="31">
        <v>1847</v>
      </c>
      <c r="E65" s="31">
        <v>7</v>
      </c>
      <c r="F65" s="31">
        <v>8189</v>
      </c>
      <c r="G65" s="31">
        <v>8638</v>
      </c>
      <c r="H65" s="32">
        <f t="shared" si="1"/>
        <v>1854</v>
      </c>
      <c r="I65" s="33">
        <f t="shared" si="27"/>
        <v>0.30543405738008744</v>
      </c>
      <c r="J65" s="34">
        <f t="shared" si="2"/>
        <v>1</v>
      </c>
      <c r="K65" s="32">
        <f t="shared" si="28"/>
        <v>16827</v>
      </c>
      <c r="L65" s="33">
        <f t="shared" si="29"/>
        <v>2.815376738800901</v>
      </c>
      <c r="M65" s="35">
        <f t="shared" si="3"/>
        <v>3</v>
      </c>
      <c r="N65" s="32">
        <f t="shared" si="30"/>
        <v>18681</v>
      </c>
      <c r="O65" s="33">
        <f t="shared" si="30"/>
        <v>3.1208107961809883</v>
      </c>
      <c r="P65" s="36">
        <f t="shared" si="23"/>
        <v>4</v>
      </c>
      <c r="Q65" s="16"/>
      <c r="R65" s="37">
        <v>18300</v>
      </c>
      <c r="S65" s="33">
        <v>8.0201809488343283</v>
      </c>
      <c r="T65" s="36">
        <v>9</v>
      </c>
    </row>
    <row r="66" spans="1:20" x14ac:dyDescent="0.2">
      <c r="A66" s="67"/>
      <c r="B66" s="29" t="s">
        <v>73</v>
      </c>
      <c r="C66" s="30" t="s">
        <v>74</v>
      </c>
      <c r="D66" s="31">
        <v>5848</v>
      </c>
      <c r="E66" s="31">
        <v>31</v>
      </c>
      <c r="F66" s="31">
        <v>3714</v>
      </c>
      <c r="G66" s="31">
        <v>29013</v>
      </c>
      <c r="H66" s="32">
        <f t="shared" si="1"/>
        <v>5879</v>
      </c>
      <c r="I66" s="33">
        <f t="shared" si="27"/>
        <v>0.9685257946804392</v>
      </c>
      <c r="J66" s="34">
        <f t="shared" si="2"/>
        <v>1</v>
      </c>
      <c r="K66" s="32">
        <f t="shared" si="28"/>
        <v>32727</v>
      </c>
      <c r="L66" s="33">
        <f t="shared" si="29"/>
        <v>5.4756542776928203</v>
      </c>
      <c r="M66" s="35">
        <f t="shared" si="3"/>
        <v>6</v>
      </c>
      <c r="N66" s="32">
        <f t="shared" si="30"/>
        <v>38606</v>
      </c>
      <c r="O66" s="33">
        <f t="shared" si="30"/>
        <v>6.4441800723732596</v>
      </c>
      <c r="P66" s="36">
        <f t="shared" si="30"/>
        <v>7</v>
      </c>
      <c r="Q66" s="16"/>
      <c r="R66" s="37">
        <v>38100</v>
      </c>
      <c r="S66" s="33">
        <v>16.683437534167943</v>
      </c>
      <c r="T66" s="36">
        <v>18</v>
      </c>
    </row>
    <row r="67" spans="1:20" x14ac:dyDescent="0.2">
      <c r="A67" s="67"/>
      <c r="B67" s="29" t="s">
        <v>75</v>
      </c>
      <c r="C67" s="30" t="s">
        <v>76</v>
      </c>
      <c r="D67" s="31">
        <v>2891</v>
      </c>
      <c r="E67" s="31">
        <v>1468</v>
      </c>
      <c r="F67" s="31">
        <v>256</v>
      </c>
      <c r="G67" s="31">
        <v>9087</v>
      </c>
      <c r="H67" s="32">
        <f t="shared" si="1"/>
        <v>4359</v>
      </c>
      <c r="I67" s="33">
        <f t="shared" si="27"/>
        <v>0.71811599574962315</v>
      </c>
      <c r="J67" s="34">
        <f t="shared" si="2"/>
        <v>1</v>
      </c>
      <c r="K67" s="32">
        <f t="shared" si="28"/>
        <v>9343</v>
      </c>
      <c r="L67" s="33">
        <f t="shared" si="29"/>
        <v>1.5632058519413334</v>
      </c>
      <c r="M67" s="35">
        <f t="shared" si="3"/>
        <v>2</v>
      </c>
      <c r="N67" s="32">
        <f t="shared" si="30"/>
        <v>13702</v>
      </c>
      <c r="O67" s="33">
        <f t="shared" si="30"/>
        <v>2.2813218476909567</v>
      </c>
      <c r="P67" s="36">
        <f t="shared" si="30"/>
        <v>3</v>
      </c>
      <c r="Q67" s="16"/>
      <c r="R67" s="37">
        <v>13657</v>
      </c>
      <c r="S67" s="33">
        <v>5.9617400502379843</v>
      </c>
      <c r="T67" s="36">
        <v>7</v>
      </c>
    </row>
    <row r="68" spans="1:20" x14ac:dyDescent="0.2">
      <c r="A68" s="67"/>
      <c r="B68" s="29" t="s">
        <v>77</v>
      </c>
      <c r="C68" s="30" t="s">
        <v>78</v>
      </c>
      <c r="D68" s="31">
        <v>896</v>
      </c>
      <c r="E68" s="31">
        <v>157</v>
      </c>
      <c r="F68" s="31">
        <v>1338</v>
      </c>
      <c r="G68" s="31">
        <v>11284</v>
      </c>
      <c r="H68" s="32">
        <f t="shared" si="1"/>
        <v>1053</v>
      </c>
      <c r="I68" s="33">
        <f t="shared" si="27"/>
        <v>0.17347468307509822</v>
      </c>
      <c r="J68" s="34">
        <f t="shared" si="2"/>
        <v>1</v>
      </c>
      <c r="K68" s="32">
        <f t="shared" si="28"/>
        <v>12622</v>
      </c>
      <c r="L68" s="33">
        <f t="shared" si="29"/>
        <v>2.1118253519430068</v>
      </c>
      <c r="M68" s="35">
        <f t="shared" si="3"/>
        <v>3</v>
      </c>
      <c r="N68" s="32">
        <f t="shared" si="30"/>
        <v>13675</v>
      </c>
      <c r="O68" s="33">
        <f t="shared" si="30"/>
        <v>2.2853000350181052</v>
      </c>
      <c r="P68" s="36">
        <f t="shared" si="30"/>
        <v>4</v>
      </c>
      <c r="Q68" s="16"/>
      <c r="R68" s="37">
        <v>13977</v>
      </c>
      <c r="S68" s="33">
        <v>6.1280822685304965</v>
      </c>
      <c r="T68" s="36">
        <v>7</v>
      </c>
    </row>
    <row r="69" spans="1:20" x14ac:dyDescent="0.2">
      <c r="A69" s="67"/>
      <c r="B69" s="29" t="s">
        <v>85</v>
      </c>
      <c r="C69" s="30" t="s">
        <v>86</v>
      </c>
      <c r="D69" s="31">
        <v>2322</v>
      </c>
      <c r="E69" s="31">
        <v>3602</v>
      </c>
      <c r="F69" s="31">
        <v>110</v>
      </c>
      <c r="G69" s="31">
        <v>23902</v>
      </c>
      <c r="H69" s="32">
        <f t="shared" si="1"/>
        <v>5924</v>
      </c>
      <c r="I69" s="33">
        <f t="shared" si="27"/>
        <v>0.97593924267510146</v>
      </c>
      <c r="J69" s="34">
        <f t="shared" si="2"/>
        <v>1</v>
      </c>
      <c r="K69" s="32">
        <f t="shared" si="28"/>
        <v>24012</v>
      </c>
      <c r="L69" s="33">
        <f t="shared" si="29"/>
        <v>4.01752102288508</v>
      </c>
      <c r="M69" s="35">
        <f t="shared" si="3"/>
        <v>5</v>
      </c>
      <c r="N69" s="32">
        <f t="shared" si="30"/>
        <v>29936</v>
      </c>
      <c r="O69" s="33">
        <f t="shared" si="30"/>
        <v>4.9934602655601816</v>
      </c>
      <c r="P69" s="36">
        <f t="shared" si="30"/>
        <v>6</v>
      </c>
      <c r="Q69" s="16"/>
      <c r="R69" s="37">
        <v>28843</v>
      </c>
      <c r="S69" s="33">
        <v>12.618937343519521</v>
      </c>
      <c r="T69" s="36">
        <v>14</v>
      </c>
    </row>
    <row r="70" spans="1:20" x14ac:dyDescent="0.2">
      <c r="A70" s="67"/>
      <c r="B70" s="29" t="s">
        <v>87</v>
      </c>
      <c r="C70" s="30" t="s">
        <v>88</v>
      </c>
      <c r="D70" s="31">
        <v>1280</v>
      </c>
      <c r="E70" s="31">
        <v>828</v>
      </c>
      <c r="F70" s="31">
        <v>12</v>
      </c>
      <c r="G70" s="31">
        <v>19595</v>
      </c>
      <c r="H70" s="32">
        <f t="shared" si="1"/>
        <v>2108</v>
      </c>
      <c r="I70" s="33">
        <f t="shared" si="27"/>
        <v>0.34727885272773701</v>
      </c>
      <c r="J70" s="34">
        <f t="shared" si="2"/>
        <v>1</v>
      </c>
      <c r="K70" s="32">
        <f t="shared" si="28"/>
        <v>19607</v>
      </c>
      <c r="L70" s="33">
        <f t="shared" si="29"/>
        <v>3.2805070254750857</v>
      </c>
      <c r="M70" s="35">
        <f t="shared" si="3"/>
        <v>4</v>
      </c>
      <c r="N70" s="32">
        <f t="shared" si="30"/>
        <v>21715</v>
      </c>
      <c r="O70" s="33">
        <f t="shared" si="30"/>
        <v>3.6277858782028227</v>
      </c>
      <c r="P70" s="36">
        <f t="shared" si="30"/>
        <v>5</v>
      </c>
      <c r="Q70" s="16"/>
      <c r="R70" s="37">
        <v>20009</v>
      </c>
      <c r="S70" s="33">
        <v>8.7706006646390602</v>
      </c>
      <c r="T70" s="36">
        <v>9</v>
      </c>
    </row>
    <row r="71" spans="1:20" x14ac:dyDescent="0.2">
      <c r="A71" s="68" t="s">
        <v>184</v>
      </c>
      <c r="B71" s="58"/>
      <c r="C71" s="58"/>
      <c r="D71" s="59">
        <f>SUM(D64:D70)</f>
        <v>15638</v>
      </c>
      <c r="E71" s="59">
        <f t="shared" ref="E71:O71" si="31">SUM(E64:E70)</f>
        <v>6279</v>
      </c>
      <c r="F71" s="59">
        <f t="shared" si="31"/>
        <v>14327</v>
      </c>
      <c r="G71" s="59">
        <f t="shared" si="31"/>
        <v>114209</v>
      </c>
      <c r="H71" s="59">
        <f>SUM(D71:E71)</f>
        <v>21917</v>
      </c>
      <c r="I71" s="59">
        <f t="shared" si="31"/>
        <v>3.6106786599780896</v>
      </c>
      <c r="J71" s="59">
        <f t="shared" si="31"/>
        <v>7</v>
      </c>
      <c r="K71" s="59">
        <f t="shared" si="31"/>
        <v>128536</v>
      </c>
      <c r="L71" s="59">
        <f t="shared" si="31"/>
        <v>21.505750549623382</v>
      </c>
      <c r="M71" s="59">
        <f t="shared" si="31"/>
        <v>26</v>
      </c>
      <c r="N71" s="59">
        <f t="shared" si="31"/>
        <v>150453</v>
      </c>
      <c r="O71" s="59">
        <f t="shared" si="31"/>
        <v>25.116429209601471</v>
      </c>
      <c r="P71" s="60">
        <f>SUM(P64:P70)</f>
        <v>33</v>
      </c>
      <c r="Q71" s="16"/>
      <c r="R71" s="61">
        <v>146613</v>
      </c>
      <c r="S71" s="59">
        <v>64.206183091560192</v>
      </c>
      <c r="T71" s="60">
        <v>71</v>
      </c>
    </row>
    <row r="72" spans="1:20" x14ac:dyDescent="0.2">
      <c r="A72" s="66">
        <v>9</v>
      </c>
      <c r="B72" s="20" t="s">
        <v>48</v>
      </c>
      <c r="C72" s="21" t="s">
        <v>49</v>
      </c>
      <c r="D72" s="22">
        <v>10597</v>
      </c>
      <c r="E72" s="22">
        <v>5</v>
      </c>
      <c r="F72" s="22">
        <v>11301</v>
      </c>
      <c r="G72" s="22">
        <v>42498</v>
      </c>
      <c r="H72" s="23">
        <f t="shared" si="1"/>
        <v>10602</v>
      </c>
      <c r="I72" s="24">
        <f>SUM(H72/$L$106)</f>
        <v>1.7466083475424419</v>
      </c>
      <c r="J72" s="25">
        <f t="shared" si="2"/>
        <v>2</v>
      </c>
      <c r="K72" s="23">
        <f>SUM(F72:G72)</f>
        <v>53799</v>
      </c>
      <c r="L72" s="24">
        <f>SUM(K72/$L$107)</f>
        <v>9.0012749254620346</v>
      </c>
      <c r="M72" s="26">
        <f t="shared" si="3"/>
        <v>10</v>
      </c>
      <c r="N72" s="23">
        <f t="shared" ref="N72:O75" si="32">SUM(H72,K72)</f>
        <v>64401</v>
      </c>
      <c r="O72" s="24">
        <f t="shared" si="32"/>
        <v>10.747883273004476</v>
      </c>
      <c r="P72" s="27">
        <f t="shared" si="30"/>
        <v>12</v>
      </c>
      <c r="Q72" s="16"/>
      <c r="R72" s="28">
        <v>62759</v>
      </c>
      <c r="S72" s="24">
        <v>27.468425022733754</v>
      </c>
      <c r="T72" s="27">
        <v>28</v>
      </c>
    </row>
    <row r="73" spans="1:20" x14ac:dyDescent="0.2">
      <c r="A73" s="67"/>
      <c r="B73" s="29" t="s">
        <v>50</v>
      </c>
      <c r="C73" s="30" t="s">
        <v>51</v>
      </c>
      <c r="D73" s="31">
        <v>1794</v>
      </c>
      <c r="E73" s="31">
        <v>2527</v>
      </c>
      <c r="F73" s="31">
        <v>3050</v>
      </c>
      <c r="G73" s="31">
        <v>30517</v>
      </c>
      <c r="H73" s="32">
        <f t="shared" si="1"/>
        <v>4321</v>
      </c>
      <c r="I73" s="33">
        <f>SUM(H73/$L$106)</f>
        <v>0.71185575077635277</v>
      </c>
      <c r="J73" s="34">
        <f t="shared" si="2"/>
        <v>1</v>
      </c>
      <c r="K73" s="32">
        <f>SUM(F73:G73)</f>
        <v>33567</v>
      </c>
      <c r="L73" s="33">
        <f>SUM(K73/$L$107)</f>
        <v>5.6161972420116388</v>
      </c>
      <c r="M73" s="35">
        <f t="shared" si="3"/>
        <v>6</v>
      </c>
      <c r="N73" s="32">
        <f t="shared" si="32"/>
        <v>37888</v>
      </c>
      <c r="O73" s="33">
        <f t="shared" si="32"/>
        <v>6.3280529927879918</v>
      </c>
      <c r="P73" s="36">
        <f t="shared" si="30"/>
        <v>7</v>
      </c>
      <c r="Q73" s="16"/>
      <c r="R73" s="37">
        <v>35906</v>
      </c>
      <c r="S73" s="33">
        <v>15.734947799290074</v>
      </c>
      <c r="T73" s="36">
        <v>17</v>
      </c>
    </row>
    <row r="74" spans="1:20" x14ac:dyDescent="0.2">
      <c r="A74" s="67"/>
      <c r="B74" s="29" t="s">
        <v>52</v>
      </c>
      <c r="C74" s="30" t="s">
        <v>53</v>
      </c>
      <c r="D74" s="31">
        <v>3091</v>
      </c>
      <c r="E74" s="31">
        <v>341</v>
      </c>
      <c r="F74" s="31">
        <v>3408</v>
      </c>
      <c r="G74" s="31">
        <v>36814</v>
      </c>
      <c r="H74" s="32">
        <f t="shared" si="1"/>
        <v>3432</v>
      </c>
      <c r="I74" s="33">
        <f>SUM(H74/$L$106)</f>
        <v>0.56539896705957937</v>
      </c>
      <c r="J74" s="34">
        <f t="shared" si="2"/>
        <v>1</v>
      </c>
      <c r="K74" s="32">
        <f>SUM(F74:G74)</f>
        <v>40222</v>
      </c>
      <c r="L74" s="33">
        <f>SUM(K74/$L$107)</f>
        <v>6.7296656081327528</v>
      </c>
      <c r="M74" s="35">
        <f t="shared" si="3"/>
        <v>7</v>
      </c>
      <c r="N74" s="32">
        <f t="shared" si="32"/>
        <v>43654</v>
      </c>
      <c r="O74" s="33">
        <f t="shared" si="32"/>
        <v>7.295064575192332</v>
      </c>
      <c r="P74" s="36">
        <f t="shared" si="30"/>
        <v>8</v>
      </c>
      <c r="Q74" s="16"/>
      <c r="R74" s="37">
        <v>41159</v>
      </c>
      <c r="S74" s="33">
        <v>18.047773201281075</v>
      </c>
      <c r="T74" s="36">
        <v>19</v>
      </c>
    </row>
    <row r="75" spans="1:20" x14ac:dyDescent="0.2">
      <c r="A75" s="67"/>
      <c r="B75" s="29" t="s">
        <v>61</v>
      </c>
      <c r="C75" s="30" t="s">
        <v>62</v>
      </c>
      <c r="D75" s="31">
        <v>2882</v>
      </c>
      <c r="E75" s="31">
        <v>2300</v>
      </c>
      <c r="F75" s="31">
        <v>40</v>
      </c>
      <c r="G75" s="31">
        <v>13113</v>
      </c>
      <c r="H75" s="32">
        <f t="shared" si="1"/>
        <v>5182</v>
      </c>
      <c r="I75" s="33">
        <f>SUM(H75/$L$106)</f>
        <v>0.85369972240755843</v>
      </c>
      <c r="J75" s="34">
        <f t="shared" si="2"/>
        <v>1</v>
      </c>
      <c r="K75" s="32">
        <f>SUM(F75:G75)</f>
        <v>13153</v>
      </c>
      <c r="L75" s="33">
        <f>SUM(K75/$L$107)</f>
        <v>2.2006685829588313</v>
      </c>
      <c r="M75" s="35">
        <f t="shared" si="3"/>
        <v>3</v>
      </c>
      <c r="N75" s="32">
        <f t="shared" si="32"/>
        <v>18335</v>
      </c>
      <c r="O75" s="33">
        <f t="shared" si="32"/>
        <v>3.0543683053663897</v>
      </c>
      <c r="P75" s="36">
        <f t="shared" si="30"/>
        <v>4</v>
      </c>
      <c r="Q75" s="16"/>
      <c r="R75" s="37">
        <v>17007</v>
      </c>
      <c r="S75" s="33">
        <v>7.424116942097327</v>
      </c>
      <c r="T75" s="36">
        <v>9</v>
      </c>
    </row>
    <row r="76" spans="1:20" x14ac:dyDescent="0.2">
      <c r="A76" s="68" t="s">
        <v>185</v>
      </c>
      <c r="B76" s="58"/>
      <c r="C76" s="58"/>
      <c r="D76" s="59">
        <f>SUM(D72:D75)</f>
        <v>18364</v>
      </c>
      <c r="E76" s="59">
        <f t="shared" ref="E76:O76" si="33">SUM(E72:E75)</f>
        <v>5173</v>
      </c>
      <c r="F76" s="59">
        <f t="shared" si="33"/>
        <v>17799</v>
      </c>
      <c r="G76" s="59">
        <f t="shared" si="33"/>
        <v>122942</v>
      </c>
      <c r="H76" s="59">
        <f>SUM(D76:E76)</f>
        <v>23537</v>
      </c>
      <c r="I76" s="59">
        <f t="shared" si="33"/>
        <v>3.8775627877859327</v>
      </c>
      <c r="J76" s="59">
        <f t="shared" si="33"/>
        <v>5</v>
      </c>
      <c r="K76" s="59">
        <f t="shared" si="33"/>
        <v>140741</v>
      </c>
      <c r="L76" s="59">
        <f t="shared" si="33"/>
        <v>23.547806358565257</v>
      </c>
      <c r="M76" s="59">
        <f t="shared" si="33"/>
        <v>26</v>
      </c>
      <c r="N76" s="59">
        <f t="shared" si="33"/>
        <v>164278</v>
      </c>
      <c r="O76" s="59">
        <f t="shared" si="33"/>
        <v>27.425369146351187</v>
      </c>
      <c r="P76" s="60">
        <f>SUM(P72:P75)</f>
        <v>31</v>
      </c>
      <c r="Q76" s="16"/>
      <c r="R76" s="61">
        <v>156831</v>
      </c>
      <c r="S76" s="59">
        <v>68.675262965402226</v>
      </c>
      <c r="T76" s="60">
        <v>73</v>
      </c>
    </row>
    <row r="77" spans="1:20" x14ac:dyDescent="0.2">
      <c r="A77" s="66">
        <v>10</v>
      </c>
      <c r="B77" s="20" t="s">
        <v>55</v>
      </c>
      <c r="C77" s="21" t="s">
        <v>56</v>
      </c>
      <c r="D77" s="22">
        <v>3600</v>
      </c>
      <c r="E77" s="22">
        <v>1</v>
      </c>
      <c r="F77" s="22">
        <v>7096</v>
      </c>
      <c r="G77" s="22">
        <v>25666</v>
      </c>
      <c r="H77" s="23">
        <f t="shared" ref="H77:H99" si="34">SUM(D77:E77)</f>
        <v>3601</v>
      </c>
      <c r="I77" s="24">
        <f>SUM(H77/$L$106)</f>
        <v>0.59324058286175563</v>
      </c>
      <c r="J77" s="25">
        <f t="shared" ref="J77:J102" si="35">ROUNDUP(I77,0)</f>
        <v>1</v>
      </c>
      <c r="K77" s="23">
        <f>SUM(F77:G77)</f>
        <v>32762</v>
      </c>
      <c r="L77" s="24">
        <f>SUM(K77/$L$107)</f>
        <v>5.4815102345394378</v>
      </c>
      <c r="M77" s="26">
        <f t="shared" ref="M77:M102" si="36">ROUNDUP(L77,0)</f>
        <v>6</v>
      </c>
      <c r="N77" s="23">
        <f t="shared" ref="N77:P94" si="37">SUM(H77,K77)</f>
        <v>36363</v>
      </c>
      <c r="O77" s="24">
        <f t="shared" si="37"/>
        <v>6.0747508174011937</v>
      </c>
      <c r="P77" s="27">
        <f t="shared" si="30"/>
        <v>7</v>
      </c>
      <c r="Q77" s="16"/>
      <c r="R77" s="28">
        <v>35885</v>
      </c>
      <c r="S77" s="24">
        <v>15.730800783642364</v>
      </c>
      <c r="T77" s="27">
        <v>17</v>
      </c>
    </row>
    <row r="78" spans="1:20" x14ac:dyDescent="0.2">
      <c r="A78" s="67"/>
      <c r="B78" s="29" t="s">
        <v>57</v>
      </c>
      <c r="C78" s="30" t="s">
        <v>58</v>
      </c>
      <c r="D78" s="31">
        <v>5523</v>
      </c>
      <c r="E78" s="31">
        <v>1</v>
      </c>
      <c r="F78" s="31">
        <v>25833</v>
      </c>
      <c r="G78" s="31">
        <v>45600</v>
      </c>
      <c r="H78" s="32">
        <f t="shared" si="34"/>
        <v>5524</v>
      </c>
      <c r="I78" s="33">
        <f>SUM(H78/$L$106)</f>
        <v>0.91004192716699206</v>
      </c>
      <c r="J78" s="34">
        <f t="shared" si="35"/>
        <v>1</v>
      </c>
      <c r="K78" s="32">
        <f>SUM(F78:G78)</f>
        <v>71433</v>
      </c>
      <c r="L78" s="33">
        <f>SUM(K78/$L$107)</f>
        <v>11.951673297840658</v>
      </c>
      <c r="M78" s="35">
        <f t="shared" si="36"/>
        <v>12</v>
      </c>
      <c r="N78" s="32">
        <f t="shared" si="37"/>
        <v>76957</v>
      </c>
      <c r="O78" s="33">
        <f t="shared" si="37"/>
        <v>12.86171522500765</v>
      </c>
      <c r="P78" s="36">
        <f t="shared" si="37"/>
        <v>13</v>
      </c>
      <c r="Q78" s="16"/>
      <c r="R78" s="37">
        <v>77386</v>
      </c>
      <c r="S78" s="33">
        <v>33.951990513073405</v>
      </c>
      <c r="T78" s="36">
        <v>35</v>
      </c>
    </row>
    <row r="79" spans="1:20" x14ac:dyDescent="0.2">
      <c r="A79" s="67"/>
      <c r="B79" s="29" t="s">
        <v>59</v>
      </c>
      <c r="C79" s="30" t="s">
        <v>60</v>
      </c>
      <c r="D79" s="31">
        <v>1463</v>
      </c>
      <c r="E79" s="31">
        <v>1418</v>
      </c>
      <c r="F79" s="31">
        <v>2208</v>
      </c>
      <c r="G79" s="31">
        <v>17066</v>
      </c>
      <c r="H79" s="32">
        <f t="shared" si="34"/>
        <v>2881</v>
      </c>
      <c r="I79" s="33">
        <f>SUM(H79/$L$106)</f>
        <v>0.4746254149471586</v>
      </c>
      <c r="J79" s="34">
        <f t="shared" si="35"/>
        <v>1</v>
      </c>
      <c r="K79" s="32">
        <f>SUM(F79:G79)</f>
        <v>19274</v>
      </c>
      <c r="L79" s="33">
        <f>SUM(K79/$L$107)</f>
        <v>3.2247917789058396</v>
      </c>
      <c r="M79" s="35">
        <f t="shared" si="36"/>
        <v>4</v>
      </c>
      <c r="N79" s="32">
        <f t="shared" si="37"/>
        <v>22155</v>
      </c>
      <c r="O79" s="33">
        <f t="shared" si="37"/>
        <v>3.6994171938529981</v>
      </c>
      <c r="P79" s="36">
        <f t="shared" si="37"/>
        <v>5</v>
      </c>
      <c r="Q79" s="16"/>
      <c r="R79" s="37">
        <v>21685</v>
      </c>
      <c r="S79" s="33">
        <v>9.4981972316437115</v>
      </c>
      <c r="T79" s="36">
        <v>11</v>
      </c>
    </row>
    <row r="80" spans="1:20" x14ac:dyDescent="0.2">
      <c r="A80" s="67"/>
      <c r="B80" s="29" t="s">
        <v>63</v>
      </c>
      <c r="C80" s="30" t="s">
        <v>64</v>
      </c>
      <c r="D80" s="31">
        <v>1019</v>
      </c>
      <c r="E80" s="31">
        <v>3</v>
      </c>
      <c r="F80" s="31">
        <v>2094</v>
      </c>
      <c r="G80" s="31">
        <v>8648</v>
      </c>
      <c r="H80" s="32">
        <f t="shared" si="34"/>
        <v>1022</v>
      </c>
      <c r="I80" s="33">
        <f>SUM(H80/$L$106)</f>
        <v>0.16836764112321972</v>
      </c>
      <c r="J80" s="34">
        <f t="shared" si="35"/>
        <v>1</v>
      </c>
      <c r="K80" s="32">
        <f>SUM(F80:G80)</f>
        <v>10742</v>
      </c>
      <c r="L80" s="33">
        <f>SUM(K80/$L$107)</f>
        <v>1.7972768127532701</v>
      </c>
      <c r="M80" s="35">
        <f t="shared" si="36"/>
        <v>2</v>
      </c>
      <c r="N80" s="32">
        <f t="shared" si="37"/>
        <v>11764</v>
      </c>
      <c r="O80" s="33">
        <f t="shared" si="37"/>
        <v>1.9656444538764899</v>
      </c>
      <c r="P80" s="36">
        <f t="shared" si="37"/>
        <v>3</v>
      </c>
      <c r="Q80" s="16"/>
      <c r="R80" s="37">
        <v>11258</v>
      </c>
      <c r="S80" s="33">
        <v>4.9354500372008134</v>
      </c>
      <c r="T80" s="36">
        <v>6</v>
      </c>
    </row>
    <row r="81" spans="1:20" x14ac:dyDescent="0.2">
      <c r="A81" s="67"/>
      <c r="B81" s="29" t="s">
        <v>89</v>
      </c>
      <c r="C81" s="30" t="s">
        <v>90</v>
      </c>
      <c r="D81" s="31">
        <v>1382</v>
      </c>
      <c r="E81" s="31">
        <v>660</v>
      </c>
      <c r="F81" s="31">
        <v>608</v>
      </c>
      <c r="G81" s="31">
        <v>8205</v>
      </c>
      <c r="H81" s="32">
        <f t="shared" si="34"/>
        <v>2042</v>
      </c>
      <c r="I81" s="33">
        <f>SUM(H81/$L$106)</f>
        <v>0.33640579566889894</v>
      </c>
      <c r="J81" s="34">
        <f t="shared" si="35"/>
        <v>1</v>
      </c>
      <c r="K81" s="32">
        <f>SUM(F81:G81)</f>
        <v>8813</v>
      </c>
      <c r="L81" s="33">
        <f>SUM(K81/$L$107)</f>
        <v>1.4745299339782694</v>
      </c>
      <c r="M81" s="35">
        <f t="shared" si="36"/>
        <v>2</v>
      </c>
      <c r="N81" s="32">
        <f t="shared" si="37"/>
        <v>10855</v>
      </c>
      <c r="O81" s="33">
        <f t="shared" si="37"/>
        <v>1.8109357296471682</v>
      </c>
      <c r="P81" s="36">
        <f t="shared" si="37"/>
        <v>3</v>
      </c>
      <c r="Q81" s="16"/>
      <c r="R81" s="37">
        <v>10647</v>
      </c>
      <c r="S81" s="33">
        <v>4.6603854630373309</v>
      </c>
      <c r="T81" s="36">
        <v>5</v>
      </c>
    </row>
    <row r="82" spans="1:20" x14ac:dyDescent="0.2">
      <c r="A82" s="68" t="s">
        <v>186</v>
      </c>
      <c r="B82" s="58"/>
      <c r="C82" s="58"/>
      <c r="D82" s="59">
        <f>SUM(D77:D81)</f>
        <v>12987</v>
      </c>
      <c r="E82" s="59">
        <f t="shared" ref="E82:O82" si="38">SUM(E77:E81)</f>
        <v>2083</v>
      </c>
      <c r="F82" s="59">
        <f t="shared" si="38"/>
        <v>37839</v>
      </c>
      <c r="G82" s="59">
        <f t="shared" si="38"/>
        <v>105185</v>
      </c>
      <c r="H82" s="59">
        <f>SUM(D82:E82)</f>
        <v>15070</v>
      </c>
      <c r="I82" s="59">
        <f t="shared" si="38"/>
        <v>2.4826813617680248</v>
      </c>
      <c r="J82" s="59">
        <f t="shared" si="38"/>
        <v>5</v>
      </c>
      <c r="K82" s="59">
        <f t="shared" si="38"/>
        <v>143024</v>
      </c>
      <c r="L82" s="59">
        <f t="shared" si="38"/>
        <v>23.929782058017473</v>
      </c>
      <c r="M82" s="59">
        <f t="shared" si="38"/>
        <v>26</v>
      </c>
      <c r="N82" s="59">
        <f t="shared" si="38"/>
        <v>158094</v>
      </c>
      <c r="O82" s="59">
        <f t="shared" si="38"/>
        <v>26.412463419785503</v>
      </c>
      <c r="P82" s="60">
        <f>SUM(P77:P81)</f>
        <v>31</v>
      </c>
      <c r="Q82" s="16"/>
      <c r="R82" s="61">
        <v>156861</v>
      </c>
      <c r="S82" s="59">
        <v>68.776824028597616</v>
      </c>
      <c r="T82" s="60">
        <v>74</v>
      </c>
    </row>
    <row r="83" spans="1:20" s="14" customFormat="1" x14ac:dyDescent="0.2">
      <c r="A83" s="92"/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5"/>
      <c r="Q83" s="16"/>
      <c r="R83" s="96"/>
      <c r="S83" s="94"/>
      <c r="T83" s="95"/>
    </row>
    <row r="84" spans="1:20" x14ac:dyDescent="0.2">
      <c r="A84" s="66">
        <v>11</v>
      </c>
      <c r="B84" s="20" t="s">
        <v>144</v>
      </c>
      <c r="C84" s="21" t="s">
        <v>145</v>
      </c>
      <c r="D84" s="22">
        <v>2517</v>
      </c>
      <c r="E84" s="22">
        <v>3</v>
      </c>
      <c r="F84" s="22">
        <v>7539</v>
      </c>
      <c r="G84" s="22">
        <v>20223</v>
      </c>
      <c r="H84" s="23">
        <f t="shared" si="34"/>
        <v>2520</v>
      </c>
      <c r="I84" s="24">
        <f t="shared" ref="I84:I90" si="39">SUM(H84/$L$106)</f>
        <v>0.41515308770108977</v>
      </c>
      <c r="J84" s="25">
        <f t="shared" si="35"/>
        <v>1</v>
      </c>
      <c r="K84" s="23">
        <f t="shared" ref="K84:K90" si="40">SUM(F84:G84)</f>
        <v>27762</v>
      </c>
      <c r="L84" s="24">
        <f t="shared" ref="L84:L90" si="41">SUM(K84/$L$107)</f>
        <v>4.6449449707369475</v>
      </c>
      <c r="M84" s="26">
        <f t="shared" si="36"/>
        <v>5</v>
      </c>
      <c r="N84" s="23">
        <f t="shared" ref="N84:O90" si="42">SUM(H84,K84)</f>
        <v>30282</v>
      </c>
      <c r="O84" s="24">
        <f t="shared" si="42"/>
        <v>5.0600980584380375</v>
      </c>
      <c r="P84" s="27">
        <f t="shared" si="37"/>
        <v>6</v>
      </c>
      <c r="Q84" s="16"/>
      <c r="R84" s="28">
        <v>27142</v>
      </c>
      <c r="S84" s="24">
        <v>11.900881940258161</v>
      </c>
      <c r="T84" s="27">
        <v>12</v>
      </c>
    </row>
    <row r="85" spans="1:20" x14ac:dyDescent="0.2">
      <c r="A85" s="67"/>
      <c r="B85" s="29" t="s">
        <v>146</v>
      </c>
      <c r="C85" s="30" t="s">
        <v>147</v>
      </c>
      <c r="D85" s="31">
        <v>952</v>
      </c>
      <c r="E85" s="31">
        <v>1</v>
      </c>
      <c r="F85" s="31">
        <v>851</v>
      </c>
      <c r="G85" s="31">
        <v>6199</v>
      </c>
      <c r="H85" s="32">
        <f t="shared" si="34"/>
        <v>953</v>
      </c>
      <c r="I85" s="33">
        <f t="shared" si="39"/>
        <v>0.15700035419807085</v>
      </c>
      <c r="J85" s="34">
        <f t="shared" si="35"/>
        <v>1</v>
      </c>
      <c r="K85" s="32">
        <f t="shared" si="40"/>
        <v>7050</v>
      </c>
      <c r="L85" s="33">
        <f t="shared" si="41"/>
        <v>1.1795570219615115</v>
      </c>
      <c r="M85" s="35">
        <f t="shared" si="36"/>
        <v>2</v>
      </c>
      <c r="N85" s="32">
        <f t="shared" si="42"/>
        <v>8003</v>
      </c>
      <c r="O85" s="33">
        <f t="shared" si="42"/>
        <v>1.3365573761595824</v>
      </c>
      <c r="P85" s="36">
        <f t="shared" si="37"/>
        <v>3</v>
      </c>
      <c r="Q85" s="16"/>
      <c r="R85" s="37">
        <v>8094</v>
      </c>
      <c r="S85" s="33">
        <v>3.5472445230975787</v>
      </c>
      <c r="T85" s="36">
        <v>5</v>
      </c>
    </row>
    <row r="86" spans="1:20" x14ac:dyDescent="0.2">
      <c r="A86" s="67"/>
      <c r="B86" s="29" t="s">
        <v>148</v>
      </c>
      <c r="C86" s="30" t="s">
        <v>149</v>
      </c>
      <c r="D86" s="31">
        <v>554</v>
      </c>
      <c r="E86" s="31">
        <v>1</v>
      </c>
      <c r="F86" s="31">
        <v>908</v>
      </c>
      <c r="G86" s="31">
        <v>4187</v>
      </c>
      <c r="H86" s="32">
        <f t="shared" si="34"/>
        <v>555</v>
      </c>
      <c r="I86" s="33">
        <f t="shared" si="39"/>
        <v>9.143252526750191E-2</v>
      </c>
      <c r="J86" s="34">
        <f t="shared" si="35"/>
        <v>1</v>
      </c>
      <c r="K86" s="32">
        <f t="shared" si="40"/>
        <v>5095</v>
      </c>
      <c r="L86" s="33">
        <f t="shared" si="41"/>
        <v>0.85246000381473763</v>
      </c>
      <c r="M86" s="35">
        <f t="shared" si="36"/>
        <v>1</v>
      </c>
      <c r="N86" s="32">
        <f t="shared" si="42"/>
        <v>5650</v>
      </c>
      <c r="O86" s="33">
        <f t="shared" si="42"/>
        <v>0.94389252908223953</v>
      </c>
      <c r="P86" s="36">
        <f t="shared" si="37"/>
        <v>2</v>
      </c>
      <c r="Q86" s="16"/>
      <c r="R86" s="37">
        <v>5503</v>
      </c>
      <c r="S86" s="33">
        <v>2.4127434153568341</v>
      </c>
      <c r="T86" s="36">
        <v>4</v>
      </c>
    </row>
    <row r="87" spans="1:20" x14ac:dyDescent="0.2">
      <c r="A87" s="67"/>
      <c r="B87" s="29" t="s">
        <v>150</v>
      </c>
      <c r="C87" s="30" t="s">
        <v>151</v>
      </c>
      <c r="D87" s="31">
        <v>1783</v>
      </c>
      <c r="E87" s="31">
        <v>305</v>
      </c>
      <c r="F87" s="31">
        <v>4125</v>
      </c>
      <c r="G87" s="31">
        <v>2664</v>
      </c>
      <c r="H87" s="32">
        <f t="shared" si="34"/>
        <v>2088</v>
      </c>
      <c r="I87" s="33">
        <f t="shared" si="39"/>
        <v>0.34398398695233151</v>
      </c>
      <c r="J87" s="34">
        <f t="shared" si="35"/>
        <v>1</v>
      </c>
      <c r="K87" s="32">
        <f t="shared" si="40"/>
        <v>6789</v>
      </c>
      <c r="L87" s="33">
        <f t="shared" si="41"/>
        <v>1.1358883151910213</v>
      </c>
      <c r="M87" s="35">
        <f t="shared" si="36"/>
        <v>2</v>
      </c>
      <c r="N87" s="32">
        <f t="shared" si="42"/>
        <v>8877</v>
      </c>
      <c r="O87" s="33">
        <f t="shared" si="42"/>
        <v>1.4798723021433529</v>
      </c>
      <c r="P87" s="36">
        <f t="shared" si="37"/>
        <v>3</v>
      </c>
      <c r="Q87" s="16"/>
      <c r="R87" s="37">
        <v>9032</v>
      </c>
      <c r="S87" s="33">
        <v>3.952806570016647</v>
      </c>
      <c r="T87" s="36">
        <v>5</v>
      </c>
    </row>
    <row r="88" spans="1:20" x14ac:dyDescent="0.2">
      <c r="A88" s="67"/>
      <c r="B88" s="29" t="s">
        <v>152</v>
      </c>
      <c r="C88" s="30" t="s">
        <v>153</v>
      </c>
      <c r="D88" s="31">
        <v>4834</v>
      </c>
      <c r="E88" s="31">
        <v>1</v>
      </c>
      <c r="F88" s="31">
        <v>12943</v>
      </c>
      <c r="G88" s="31">
        <v>3671</v>
      </c>
      <c r="H88" s="32">
        <f t="shared" si="34"/>
        <v>4835</v>
      </c>
      <c r="I88" s="33">
        <f t="shared" si="39"/>
        <v>0.79653380120427342</v>
      </c>
      <c r="J88" s="34">
        <f t="shared" si="35"/>
        <v>1</v>
      </c>
      <c r="K88" s="32">
        <f t="shared" si="40"/>
        <v>16614</v>
      </c>
      <c r="L88" s="33">
        <f t="shared" si="41"/>
        <v>2.7797390585629147</v>
      </c>
      <c r="M88" s="35">
        <f t="shared" si="36"/>
        <v>3</v>
      </c>
      <c r="N88" s="32">
        <f t="shared" si="42"/>
        <v>21449</v>
      </c>
      <c r="O88" s="33">
        <f t="shared" si="42"/>
        <v>3.576272859767188</v>
      </c>
      <c r="P88" s="36">
        <f t="shared" si="37"/>
        <v>4</v>
      </c>
      <c r="Q88" s="16"/>
      <c r="R88" s="37">
        <v>19962</v>
      </c>
      <c r="S88" s="33">
        <v>8.726938127705635</v>
      </c>
      <c r="T88" s="36">
        <v>10</v>
      </c>
    </row>
    <row r="89" spans="1:20" x14ac:dyDescent="0.2">
      <c r="A89" s="67"/>
      <c r="B89" s="29" t="s">
        <v>154</v>
      </c>
      <c r="C89" s="30" t="s">
        <v>155</v>
      </c>
      <c r="D89" s="31">
        <v>486</v>
      </c>
      <c r="E89" s="31">
        <v>722</v>
      </c>
      <c r="F89" s="31">
        <v>1261</v>
      </c>
      <c r="G89" s="31">
        <v>1685</v>
      </c>
      <c r="H89" s="32">
        <f t="shared" si="34"/>
        <v>1208</v>
      </c>
      <c r="I89" s="33">
        <f t="shared" si="39"/>
        <v>0.19900989283449064</v>
      </c>
      <c r="J89" s="34">
        <f t="shared" si="35"/>
        <v>1</v>
      </c>
      <c r="K89" s="32">
        <f t="shared" si="40"/>
        <v>2946</v>
      </c>
      <c r="L89" s="33">
        <f t="shared" si="41"/>
        <v>0.49290425343242728</v>
      </c>
      <c r="M89" s="35">
        <f t="shared" si="36"/>
        <v>1</v>
      </c>
      <c r="N89" s="32">
        <f t="shared" si="42"/>
        <v>4154</v>
      </c>
      <c r="O89" s="33">
        <f t="shared" si="42"/>
        <v>0.69191414626691794</v>
      </c>
      <c r="P89" s="36">
        <f t="shared" si="37"/>
        <v>2</v>
      </c>
      <c r="Q89" s="16"/>
      <c r="R89" s="37">
        <v>4417</v>
      </c>
      <c r="S89" s="33">
        <v>1.9302496271227556</v>
      </c>
      <c r="T89" s="36">
        <v>3</v>
      </c>
    </row>
    <row r="90" spans="1:20" x14ac:dyDescent="0.2">
      <c r="A90" s="67"/>
      <c r="B90" s="29" t="s">
        <v>156</v>
      </c>
      <c r="C90" s="30" t="s">
        <v>157</v>
      </c>
      <c r="D90" s="31">
        <v>1307</v>
      </c>
      <c r="E90" s="31">
        <v>115</v>
      </c>
      <c r="F90" s="31">
        <v>4770</v>
      </c>
      <c r="G90" s="31">
        <v>2232</v>
      </c>
      <c r="H90" s="32">
        <f t="shared" si="34"/>
        <v>1422</v>
      </c>
      <c r="I90" s="33">
        <f t="shared" si="39"/>
        <v>0.23426495663132924</v>
      </c>
      <c r="J90" s="34">
        <f t="shared" si="35"/>
        <v>1</v>
      </c>
      <c r="K90" s="32">
        <f t="shared" si="40"/>
        <v>7002</v>
      </c>
      <c r="L90" s="33">
        <f t="shared" si="41"/>
        <v>1.1715259954290074</v>
      </c>
      <c r="M90" s="35">
        <f t="shared" si="36"/>
        <v>2</v>
      </c>
      <c r="N90" s="32">
        <f t="shared" si="42"/>
        <v>8424</v>
      </c>
      <c r="O90" s="33">
        <f t="shared" si="42"/>
        <v>1.4057909520603367</v>
      </c>
      <c r="P90" s="36">
        <f t="shared" si="37"/>
        <v>3</v>
      </c>
      <c r="Q90" s="16"/>
      <c r="R90" s="37">
        <v>6947</v>
      </c>
      <c r="S90" s="33">
        <v>3.0398303807693963</v>
      </c>
      <c r="T90" s="36">
        <v>4</v>
      </c>
    </row>
    <row r="91" spans="1:20" x14ac:dyDescent="0.2">
      <c r="A91" s="68" t="s">
        <v>187</v>
      </c>
      <c r="B91" s="58"/>
      <c r="C91" s="58"/>
      <c r="D91" s="59">
        <f>SUM(D84:D90)</f>
        <v>12433</v>
      </c>
      <c r="E91" s="59">
        <f t="shared" ref="E91:O91" si="43">SUM(E84:E90)</f>
        <v>1148</v>
      </c>
      <c r="F91" s="59">
        <f t="shared" si="43"/>
        <v>32397</v>
      </c>
      <c r="G91" s="59">
        <f t="shared" si="43"/>
        <v>40861</v>
      </c>
      <c r="H91" s="59">
        <f>SUM(D91:E91)</f>
        <v>13581</v>
      </c>
      <c r="I91" s="59">
        <f t="shared" si="43"/>
        <v>2.2373786047890873</v>
      </c>
      <c r="J91" s="59">
        <f t="shared" si="43"/>
        <v>7</v>
      </c>
      <c r="K91" s="59">
        <f t="shared" si="43"/>
        <v>73258</v>
      </c>
      <c r="L91" s="59">
        <f t="shared" si="43"/>
        <v>12.257019619128567</v>
      </c>
      <c r="M91" s="59">
        <f t="shared" si="43"/>
        <v>16</v>
      </c>
      <c r="N91" s="59">
        <f t="shared" si="43"/>
        <v>86839</v>
      </c>
      <c r="O91" s="59">
        <f t="shared" si="43"/>
        <v>14.494398223917655</v>
      </c>
      <c r="P91" s="60">
        <f>SUM(P84:P90)</f>
        <v>23</v>
      </c>
      <c r="Q91" s="16"/>
      <c r="R91" s="61">
        <v>81097</v>
      </c>
      <c r="S91" s="59">
        <v>35.510694584327005</v>
      </c>
      <c r="T91" s="60">
        <v>43</v>
      </c>
    </row>
    <row r="92" spans="1:20" s="14" customFormat="1" x14ac:dyDescent="0.2">
      <c r="A92" s="92"/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5"/>
      <c r="Q92" s="16"/>
      <c r="R92" s="96"/>
      <c r="S92" s="94"/>
      <c r="T92" s="95"/>
    </row>
    <row r="93" spans="1:20" x14ac:dyDescent="0.2">
      <c r="A93" s="66">
        <v>12</v>
      </c>
      <c r="B93" s="20" t="s">
        <v>158</v>
      </c>
      <c r="C93" s="21" t="s">
        <v>159</v>
      </c>
      <c r="D93" s="22">
        <v>1806</v>
      </c>
      <c r="E93" s="22">
        <v>3</v>
      </c>
      <c r="F93" s="22">
        <v>11991</v>
      </c>
      <c r="G93" s="22">
        <v>11002</v>
      </c>
      <c r="H93" s="23">
        <f t="shared" si="34"/>
        <v>1809</v>
      </c>
      <c r="I93" s="24">
        <f t="shared" ref="I93:I99" si="44">SUM(H93/$L$106)</f>
        <v>0.29802060938542513</v>
      </c>
      <c r="J93" s="25">
        <f t="shared" si="35"/>
        <v>1</v>
      </c>
      <c r="K93" s="23">
        <f t="shared" ref="K93:K102" si="45">SUM(F93:G93)</f>
        <v>22993</v>
      </c>
      <c r="L93" s="24">
        <f t="shared" ref="L93:L99" si="46">SUM(K93/$L$107)</f>
        <v>3.8470290221221322</v>
      </c>
      <c r="M93" s="26">
        <f t="shared" si="36"/>
        <v>4</v>
      </c>
      <c r="N93" s="23">
        <f t="shared" ref="N93:P99" si="47">SUM(H93,K93)</f>
        <v>24802</v>
      </c>
      <c r="O93" s="24">
        <f t="shared" si="47"/>
        <v>4.1450496315075576</v>
      </c>
      <c r="P93" s="27">
        <f t="shared" si="37"/>
        <v>5</v>
      </c>
      <c r="Q93" s="16"/>
      <c r="R93" s="28">
        <v>21129</v>
      </c>
      <c r="S93" s="24">
        <v>9.2606665110338557</v>
      </c>
      <c r="T93" s="27">
        <v>10</v>
      </c>
    </row>
    <row r="94" spans="1:20" x14ac:dyDescent="0.2">
      <c r="A94" s="67"/>
      <c r="B94" s="29" t="s">
        <v>160</v>
      </c>
      <c r="C94" s="30" t="s">
        <v>161</v>
      </c>
      <c r="D94" s="31">
        <v>636</v>
      </c>
      <c r="E94" s="31" t="s">
        <v>195</v>
      </c>
      <c r="F94" s="31">
        <v>111</v>
      </c>
      <c r="G94" s="31">
        <v>12099</v>
      </c>
      <c r="H94" s="32">
        <f t="shared" si="34"/>
        <v>636</v>
      </c>
      <c r="I94" s="33">
        <f t="shared" si="44"/>
        <v>0.10477673165789408</v>
      </c>
      <c r="J94" s="34">
        <f t="shared" si="35"/>
        <v>1</v>
      </c>
      <c r="K94" s="32">
        <f t="shared" si="45"/>
        <v>12210</v>
      </c>
      <c r="L94" s="33">
        <f t="shared" si="46"/>
        <v>2.0428923742056813</v>
      </c>
      <c r="M94" s="35">
        <f t="shared" si="36"/>
        <v>3</v>
      </c>
      <c r="N94" s="32">
        <f t="shared" si="47"/>
        <v>12846</v>
      </c>
      <c r="O94" s="33">
        <f t="shared" si="47"/>
        <v>2.1476691058635753</v>
      </c>
      <c r="P94" s="36">
        <f t="shared" si="37"/>
        <v>4</v>
      </c>
      <c r="Q94" s="16"/>
      <c r="R94" s="37">
        <v>11499</v>
      </c>
      <c r="S94" s="33">
        <v>5.0436521848926201</v>
      </c>
      <c r="T94" s="36">
        <v>6</v>
      </c>
    </row>
    <row r="95" spans="1:20" x14ac:dyDescent="0.2">
      <c r="A95" s="67"/>
      <c r="B95" s="29" t="s">
        <v>162</v>
      </c>
      <c r="C95" s="30" t="s">
        <v>163</v>
      </c>
      <c r="D95" s="31">
        <v>4461</v>
      </c>
      <c r="E95" s="31">
        <v>1754</v>
      </c>
      <c r="F95" s="31">
        <v>705</v>
      </c>
      <c r="G95" s="31">
        <v>7963</v>
      </c>
      <c r="H95" s="32">
        <f t="shared" si="34"/>
        <v>6215</v>
      </c>
      <c r="I95" s="33">
        <f t="shared" si="44"/>
        <v>1.0238795397072511</v>
      </c>
      <c r="J95" s="34">
        <f t="shared" si="35"/>
        <v>2</v>
      </c>
      <c r="K95" s="32">
        <f t="shared" si="45"/>
        <v>8668</v>
      </c>
      <c r="L95" s="33">
        <f t="shared" si="46"/>
        <v>1.4502695413279971</v>
      </c>
      <c r="M95" s="35">
        <f t="shared" si="36"/>
        <v>2</v>
      </c>
      <c r="N95" s="32">
        <f t="shared" si="47"/>
        <v>14883</v>
      </c>
      <c r="O95" s="33">
        <f t="shared" si="47"/>
        <v>2.4741490810352484</v>
      </c>
      <c r="P95" s="36">
        <f t="shared" si="47"/>
        <v>4</v>
      </c>
      <c r="Q95" s="16"/>
      <c r="R95" s="37">
        <v>13665</v>
      </c>
      <c r="S95" s="33">
        <v>5.952689402251643</v>
      </c>
      <c r="T95" s="36">
        <v>7</v>
      </c>
    </row>
    <row r="96" spans="1:20" x14ac:dyDescent="0.2">
      <c r="A96" s="67"/>
      <c r="B96" s="29" t="s">
        <v>164</v>
      </c>
      <c r="C96" s="30" t="s">
        <v>165</v>
      </c>
      <c r="D96" s="31">
        <v>3579</v>
      </c>
      <c r="E96" s="31" t="s">
        <v>195</v>
      </c>
      <c r="F96" s="31">
        <v>1928</v>
      </c>
      <c r="G96" s="31">
        <v>5757</v>
      </c>
      <c r="H96" s="32">
        <f t="shared" si="34"/>
        <v>3579</v>
      </c>
      <c r="I96" s="33">
        <f t="shared" si="44"/>
        <v>0.58961623050880962</v>
      </c>
      <c r="J96" s="34">
        <f t="shared" si="35"/>
        <v>1</v>
      </c>
      <c r="K96" s="32">
        <f t="shared" si="45"/>
        <v>7685</v>
      </c>
      <c r="L96" s="33">
        <f t="shared" si="46"/>
        <v>1.2858008104644276</v>
      </c>
      <c r="M96" s="35">
        <f t="shared" si="36"/>
        <v>2</v>
      </c>
      <c r="N96" s="32">
        <f t="shared" si="47"/>
        <v>11264</v>
      </c>
      <c r="O96" s="33">
        <f t="shared" si="47"/>
        <v>1.8754170409732374</v>
      </c>
      <c r="P96" s="36">
        <f t="shared" si="47"/>
        <v>3</v>
      </c>
      <c r="Q96" s="16"/>
      <c r="R96" s="37">
        <v>11140</v>
      </c>
      <c r="S96" s="33">
        <v>4.8621648980501799</v>
      </c>
      <c r="T96" s="36">
        <v>6</v>
      </c>
    </row>
    <row r="97" spans="1:20" x14ac:dyDescent="0.2">
      <c r="A97" s="67"/>
      <c r="B97" s="29" t="s">
        <v>166</v>
      </c>
      <c r="C97" s="30" t="s">
        <v>167</v>
      </c>
      <c r="D97" s="31">
        <v>775</v>
      </c>
      <c r="E97" s="31">
        <v>142</v>
      </c>
      <c r="F97" s="31">
        <v>1716</v>
      </c>
      <c r="G97" s="31">
        <v>7038</v>
      </c>
      <c r="H97" s="32">
        <f t="shared" si="34"/>
        <v>917</v>
      </c>
      <c r="I97" s="33">
        <f t="shared" si="44"/>
        <v>0.151069595802341</v>
      </c>
      <c r="J97" s="34">
        <f t="shared" si="35"/>
        <v>1</v>
      </c>
      <c r="K97" s="32">
        <f t="shared" si="45"/>
        <v>8754</v>
      </c>
      <c r="L97" s="33">
        <f t="shared" si="46"/>
        <v>1.4646584638654001</v>
      </c>
      <c r="M97" s="35">
        <f t="shared" si="36"/>
        <v>2</v>
      </c>
      <c r="N97" s="32">
        <f t="shared" si="47"/>
        <v>9671</v>
      </c>
      <c r="O97" s="33">
        <f t="shared" si="47"/>
        <v>1.615728059667741</v>
      </c>
      <c r="P97" s="36">
        <f t="shared" si="47"/>
        <v>3</v>
      </c>
      <c r="Q97" s="16"/>
      <c r="R97" s="37">
        <v>7185</v>
      </c>
      <c r="S97" s="33">
        <v>3.149530722991122</v>
      </c>
      <c r="T97" s="36">
        <v>4</v>
      </c>
    </row>
    <row r="98" spans="1:20" x14ac:dyDescent="0.2">
      <c r="A98" s="67"/>
      <c r="B98" s="29" t="s">
        <v>168</v>
      </c>
      <c r="C98" s="30" t="s">
        <v>169</v>
      </c>
      <c r="D98" s="31">
        <v>752</v>
      </c>
      <c r="E98" s="31">
        <v>3</v>
      </c>
      <c r="F98" s="31">
        <v>939</v>
      </c>
      <c r="G98" s="31">
        <v>11987</v>
      </c>
      <c r="H98" s="32">
        <f t="shared" si="34"/>
        <v>755</v>
      </c>
      <c r="I98" s="33">
        <f t="shared" si="44"/>
        <v>0.12438118302155665</v>
      </c>
      <c r="J98" s="34">
        <f t="shared" si="35"/>
        <v>1</v>
      </c>
      <c r="K98" s="32">
        <f t="shared" si="45"/>
        <v>12926</v>
      </c>
      <c r="L98" s="33">
        <f t="shared" si="46"/>
        <v>2.1626885199821979</v>
      </c>
      <c r="M98" s="35">
        <f t="shared" si="36"/>
        <v>3</v>
      </c>
      <c r="N98" s="32">
        <f t="shared" si="47"/>
        <v>13681</v>
      </c>
      <c r="O98" s="33">
        <f t="shared" si="47"/>
        <v>2.2870697030037546</v>
      </c>
      <c r="P98" s="36">
        <f t="shared" si="47"/>
        <v>4</v>
      </c>
      <c r="Q98" s="16"/>
      <c r="R98" s="37">
        <v>12101</v>
      </c>
      <c r="S98" s="33">
        <v>5.3083232372696632</v>
      </c>
      <c r="T98" s="36">
        <v>7</v>
      </c>
    </row>
    <row r="99" spans="1:20" x14ac:dyDescent="0.2">
      <c r="A99" s="67"/>
      <c r="B99" s="29" t="s">
        <v>170</v>
      </c>
      <c r="C99" s="30" t="s">
        <v>171</v>
      </c>
      <c r="D99" s="31">
        <v>761</v>
      </c>
      <c r="E99" s="31">
        <v>705</v>
      </c>
      <c r="F99" s="31">
        <v>1068</v>
      </c>
      <c r="G99" s="31">
        <v>10456</v>
      </c>
      <c r="H99" s="32">
        <f t="shared" si="34"/>
        <v>1466</v>
      </c>
      <c r="I99" s="33">
        <f t="shared" si="44"/>
        <v>0.24151366133722127</v>
      </c>
      <c r="J99" s="34">
        <f t="shared" si="35"/>
        <v>1</v>
      </c>
      <c r="K99" s="32">
        <f t="shared" si="45"/>
        <v>11524</v>
      </c>
      <c r="L99" s="33">
        <f t="shared" si="46"/>
        <v>1.9281156200119798</v>
      </c>
      <c r="M99" s="35">
        <f t="shared" si="36"/>
        <v>2</v>
      </c>
      <c r="N99" s="32">
        <f t="shared" si="47"/>
        <v>12990</v>
      </c>
      <c r="O99" s="33">
        <f t="shared" si="47"/>
        <v>2.1696292813492009</v>
      </c>
      <c r="P99" s="36">
        <f t="shared" si="47"/>
        <v>3</v>
      </c>
      <c r="Q99" s="16"/>
      <c r="R99" s="37">
        <v>11678</v>
      </c>
      <c r="S99" s="33">
        <v>5.1171396582164617</v>
      </c>
      <c r="T99" s="36">
        <v>6</v>
      </c>
    </row>
    <row r="100" spans="1:20" x14ac:dyDescent="0.2">
      <c r="A100" s="68" t="s">
        <v>188</v>
      </c>
      <c r="B100" s="58"/>
      <c r="C100" s="58"/>
      <c r="D100" s="59">
        <f>SUM(D93:D99)</f>
        <v>12770</v>
      </c>
      <c r="E100" s="59">
        <f t="shared" ref="E100:O100" si="48">SUM(E93:E99)</f>
        <v>2607</v>
      </c>
      <c r="F100" s="59">
        <f>SUM(F93:F99)</f>
        <v>18458</v>
      </c>
      <c r="G100" s="59">
        <f t="shared" si="48"/>
        <v>66302</v>
      </c>
      <c r="H100" s="59">
        <f>SUM(D100:E100)</f>
        <v>15377</v>
      </c>
      <c r="I100" s="59">
        <f t="shared" si="48"/>
        <v>2.5332575514204989</v>
      </c>
      <c r="J100" s="59">
        <f t="shared" si="48"/>
        <v>8</v>
      </c>
      <c r="K100" s="59">
        <f t="shared" si="48"/>
        <v>84760</v>
      </c>
      <c r="L100" s="59">
        <f t="shared" si="48"/>
        <v>14.181454351979816</v>
      </c>
      <c r="M100" s="59">
        <f t="shared" si="48"/>
        <v>18</v>
      </c>
      <c r="N100" s="59">
        <f t="shared" si="48"/>
        <v>100137</v>
      </c>
      <c r="O100" s="59">
        <f t="shared" si="48"/>
        <v>16.714711903400318</v>
      </c>
      <c r="P100" s="60">
        <f>SUM(P93:P99)</f>
        <v>26</v>
      </c>
      <c r="Q100" s="16"/>
      <c r="R100" s="61">
        <v>88397</v>
      </c>
      <c r="S100" s="59">
        <v>38.694166614705544</v>
      </c>
      <c r="T100" s="60">
        <v>46</v>
      </c>
    </row>
    <row r="101" spans="1:20" s="14" customFormat="1" x14ac:dyDescent="0.2">
      <c r="A101" s="97"/>
      <c r="B101" s="98"/>
      <c r="C101" s="98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100"/>
      <c r="Q101" s="16"/>
      <c r="R101" s="101"/>
      <c r="S101" s="99"/>
      <c r="T101" s="100"/>
    </row>
    <row r="102" spans="1:20" x14ac:dyDescent="0.2">
      <c r="A102" s="38"/>
      <c r="B102" s="39"/>
      <c r="C102" s="39" t="s">
        <v>189</v>
      </c>
      <c r="D102" s="40">
        <v>15423</v>
      </c>
      <c r="E102" s="41"/>
      <c r="F102" s="41">
        <v>16893</v>
      </c>
      <c r="G102" s="41"/>
      <c r="H102" s="42">
        <f>SUM(D102:E102)</f>
        <v>15423</v>
      </c>
      <c r="I102" s="43">
        <f>SUM(H102/$L$106)</f>
        <v>2.5408357427039316</v>
      </c>
      <c r="J102" s="44">
        <f t="shared" si="35"/>
        <v>3</v>
      </c>
      <c r="K102" s="42">
        <f t="shared" si="45"/>
        <v>16893</v>
      </c>
      <c r="L102" s="43">
        <f>SUM(K102/$L$107)</f>
        <v>2.8264194002830938</v>
      </c>
      <c r="M102" s="45">
        <f t="shared" si="36"/>
        <v>3</v>
      </c>
      <c r="N102" s="42">
        <f>SUM(H102,K102)</f>
        <v>32316</v>
      </c>
      <c r="O102" s="43">
        <f>SUM(I102,L102)</f>
        <v>5.367255142987025</v>
      </c>
      <c r="P102" s="46">
        <f>SUM(J102,M102)</f>
        <v>6</v>
      </c>
      <c r="Q102" s="16"/>
      <c r="R102" s="47">
        <v>35830</v>
      </c>
      <c r="S102" s="43">
        <v>15.596572000504144</v>
      </c>
      <c r="T102" s="46">
        <v>17</v>
      </c>
    </row>
    <row r="103" spans="1:20" x14ac:dyDescent="0.2">
      <c r="A103" s="69" t="s">
        <v>9</v>
      </c>
      <c r="B103" s="62"/>
      <c r="C103" s="62"/>
      <c r="D103" s="63">
        <f>SUM(D102,D100,D91,D82,D76,D71,D62,D56,D46,D36,D26,D19,D12)</f>
        <v>217162</v>
      </c>
      <c r="E103" s="63">
        <f>SUM(E102,E100,E91,E82,E76,E71,E62,E56,E46,E36,E26,E19,E12)</f>
        <v>25640</v>
      </c>
      <c r="F103" s="63">
        <f>SUM(F102,F100,F91,F82,F76,F71,F62,F56,F46,F36,F26,F19,F12)</f>
        <v>272240</v>
      </c>
      <c r="G103" s="63">
        <f>SUM(G102,G100,G91,G82,G76,G71,G62,G56,G46,G36,G26,G19,G12)</f>
        <v>923124</v>
      </c>
      <c r="H103" s="63">
        <f>SUM(D103:E103)</f>
        <v>242802</v>
      </c>
      <c r="I103" s="63">
        <f>SUM(I102,I100,I91,I82,I76,I71,I62,I56,I46,I36,I26,I19,I12)</f>
        <v>40.000000000000007</v>
      </c>
      <c r="J103" s="63">
        <f>SUM(J102,J100,J91,J82,J76,J71,J62,J56,J46,J36,J26,J19,J12)</f>
        <v>86</v>
      </c>
      <c r="K103" s="63">
        <f>SUM(K102,K100,K91,K82,K76,K71,K62,K56,K46,K36,K26,K19,K12)</f>
        <v>1195364</v>
      </c>
      <c r="L103" s="63">
        <f>SUM(L102,L100,L91,L82,L76,L71,L62,L56,L46,L36,L26,L19,L12)</f>
        <v>199.99999999999997</v>
      </c>
      <c r="M103" s="63">
        <f>SUM(M102,M100,M91,M82,M76,M71,M62,M56,M46,M36,M26,M19,M12)</f>
        <v>239</v>
      </c>
      <c r="N103" s="63">
        <f>SUM(N102,N100,N91,N82,N76,N71,N62,N56,N46,N36,N26,N19,N12)</f>
        <v>1438166</v>
      </c>
      <c r="O103" s="63">
        <f>SUM(O102,O100,O91,O82,O76,O71,O62,O56,O46,O36,O26,O19,O12)</f>
        <v>239.99999999999997</v>
      </c>
      <c r="P103" s="64">
        <f>SUM(P102,P100,P91,P82,P76,P71,P62,P56,P46,P36,P26,P19,P12)</f>
        <v>325</v>
      </c>
      <c r="Q103" s="16"/>
      <c r="R103" s="65">
        <v>1370686</v>
      </c>
      <c r="S103" s="63">
        <v>600</v>
      </c>
      <c r="T103" s="64">
        <v>680</v>
      </c>
    </row>
    <row r="104" spans="1:20" x14ac:dyDescent="0.2">
      <c r="A104" s="49"/>
      <c r="B104" s="49"/>
      <c r="C104" s="48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48"/>
      <c r="O104" s="16"/>
      <c r="P104" s="16"/>
      <c r="Q104" s="16"/>
      <c r="R104" s="48"/>
      <c r="S104" s="16"/>
      <c r="T104" s="16"/>
    </row>
    <row r="105" spans="1:20" x14ac:dyDescent="0.2">
      <c r="A105" s="17"/>
      <c r="B105" s="17"/>
      <c r="C105" s="79"/>
      <c r="D105" s="80" t="s">
        <v>196</v>
      </c>
      <c r="E105" s="80" t="s">
        <v>197</v>
      </c>
      <c r="F105" s="79"/>
      <c r="G105" s="79"/>
      <c r="H105" s="79"/>
      <c r="I105" s="73"/>
      <c r="J105" s="74" t="s">
        <v>176</v>
      </c>
      <c r="K105" s="74" t="s">
        <v>190</v>
      </c>
      <c r="L105" s="73"/>
      <c r="M105" s="74" t="s">
        <v>191</v>
      </c>
      <c r="N105" s="74" t="s">
        <v>191</v>
      </c>
      <c r="O105" s="75"/>
      <c r="P105" s="16"/>
      <c r="Q105" s="16"/>
      <c r="R105" s="83"/>
      <c r="S105" s="84"/>
      <c r="T105" s="14"/>
    </row>
    <row r="106" spans="1:20" x14ac:dyDescent="0.2">
      <c r="A106" s="17"/>
      <c r="B106" s="17"/>
      <c r="C106" s="16" t="s">
        <v>172</v>
      </c>
      <c r="D106" s="16">
        <v>145</v>
      </c>
      <c r="E106" s="81">
        <v>138</v>
      </c>
      <c r="F106" s="16"/>
      <c r="G106" s="76"/>
      <c r="H106" s="73" t="s">
        <v>172</v>
      </c>
      <c r="I106" s="73"/>
      <c r="J106" s="16">
        <v>40</v>
      </c>
      <c r="K106" s="32">
        <f>SUM(H103)</f>
        <v>242802</v>
      </c>
      <c r="L106" s="85">
        <f>SUM(K106/J106)</f>
        <v>6070.05</v>
      </c>
      <c r="M106" s="82" t="s">
        <v>199</v>
      </c>
      <c r="N106" s="78">
        <f>SUM(J103)</f>
        <v>86</v>
      </c>
      <c r="O106" s="73"/>
      <c r="P106" s="16"/>
      <c r="Q106" s="16"/>
      <c r="R106" s="81"/>
      <c r="T106" s="14"/>
    </row>
    <row r="107" spans="1:20" x14ac:dyDescent="0.2">
      <c r="A107" s="17"/>
      <c r="B107" s="17"/>
      <c r="C107" s="16" t="s">
        <v>174</v>
      </c>
      <c r="D107" s="82">
        <v>561</v>
      </c>
      <c r="E107" s="81">
        <v>542</v>
      </c>
      <c r="F107" s="16"/>
      <c r="G107" s="76"/>
      <c r="H107" s="73" t="s">
        <v>174</v>
      </c>
      <c r="I107" s="73"/>
      <c r="J107" s="16">
        <v>200</v>
      </c>
      <c r="K107" s="86">
        <f>SUM(K103)</f>
        <v>1195364</v>
      </c>
      <c r="L107" s="85">
        <f>SUM(K107/J107)</f>
        <v>5976.82</v>
      </c>
      <c r="M107" s="82" t="s">
        <v>200</v>
      </c>
      <c r="N107" s="78">
        <f>SUM(M103)</f>
        <v>239</v>
      </c>
      <c r="O107" s="73"/>
      <c r="P107" s="16"/>
      <c r="Q107" s="16"/>
      <c r="R107" s="81"/>
      <c r="T107" s="14"/>
    </row>
    <row r="108" spans="1:20" ht="14.45" customHeight="1" x14ac:dyDescent="0.2">
      <c r="A108" s="17"/>
      <c r="B108" s="17"/>
      <c r="C108" s="80" t="s">
        <v>198</v>
      </c>
      <c r="D108" s="16">
        <v>706</v>
      </c>
      <c r="E108" s="81">
        <v>680</v>
      </c>
      <c r="F108" s="14"/>
      <c r="G108" s="108" t="s">
        <v>192</v>
      </c>
      <c r="H108" s="108"/>
      <c r="I108" s="73"/>
      <c r="J108" s="16">
        <f>SUM(J106:J107)</f>
        <v>240</v>
      </c>
      <c r="K108" s="86">
        <f t="shared" ref="K108" si="49">SUM(K106:K107)</f>
        <v>1438166</v>
      </c>
      <c r="L108" s="85"/>
      <c r="M108" s="82"/>
      <c r="N108" s="77">
        <f>SUM(N106:N107)</f>
        <v>325</v>
      </c>
      <c r="O108" s="73"/>
      <c r="P108" s="16"/>
      <c r="Q108" s="16"/>
      <c r="R108" s="81"/>
      <c r="T108" s="14"/>
    </row>
    <row r="110" spans="1:20" x14ac:dyDescent="0.2">
      <c r="J110" s="51"/>
      <c r="K110" s="51"/>
      <c r="L110" s="51"/>
      <c r="N110" s="51"/>
      <c r="O110" s="51"/>
      <c r="P110" s="51"/>
      <c r="R110" s="51"/>
      <c r="S110" s="51"/>
      <c r="T110" s="51"/>
    </row>
    <row r="111" spans="1:20" x14ac:dyDescent="0.2">
      <c r="J111" s="15">
        <f>SUM(K103/H103)</f>
        <v>4.9232049159397366</v>
      </c>
    </row>
  </sheetData>
  <mergeCells count="2">
    <mergeCell ref="A1:P1"/>
    <mergeCell ref="G108:H108"/>
  </mergeCells>
  <pageMargins left="0.75" right="0.25" top="1" bottom="1" header="0.31496062992126" footer="0.31496062992126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1"/>
  <sheetViews>
    <sheetView tabSelected="1" workbookViewId="0">
      <selection activeCell="L77" sqref="L77"/>
    </sheetView>
  </sheetViews>
  <sheetFormatPr defaultRowHeight="14.25" x14ac:dyDescent="0.2"/>
  <sheetData>
    <row r="3" spans="1:5" x14ac:dyDescent="0.2">
      <c r="A3" t="s">
        <v>1</v>
      </c>
      <c r="B3" t="s">
        <v>3</v>
      </c>
      <c r="C3" t="s">
        <v>173</v>
      </c>
      <c r="D3" t="s">
        <v>173</v>
      </c>
      <c r="E3" t="s">
        <v>176</v>
      </c>
    </row>
    <row r="4" spans="1:5" x14ac:dyDescent="0.2">
      <c r="A4">
        <v>1</v>
      </c>
      <c r="B4" t="s">
        <v>93</v>
      </c>
      <c r="C4">
        <v>2</v>
      </c>
      <c r="D4">
        <v>5</v>
      </c>
      <c r="E4">
        <v>7</v>
      </c>
    </row>
    <row r="5" spans="1:5" x14ac:dyDescent="0.2">
      <c r="B5" t="s">
        <v>95</v>
      </c>
      <c r="C5">
        <v>1</v>
      </c>
      <c r="D5">
        <v>2</v>
      </c>
      <c r="E5">
        <v>3</v>
      </c>
    </row>
    <row r="6" spans="1:5" x14ac:dyDescent="0.2">
      <c r="B6" t="s">
        <v>97</v>
      </c>
      <c r="C6">
        <v>1</v>
      </c>
      <c r="D6">
        <v>2</v>
      </c>
      <c r="E6">
        <v>3</v>
      </c>
    </row>
    <row r="7" spans="1:5" x14ac:dyDescent="0.2">
      <c r="B7" t="s">
        <v>102</v>
      </c>
      <c r="C7">
        <v>1</v>
      </c>
      <c r="D7">
        <v>1</v>
      </c>
      <c r="E7">
        <v>2</v>
      </c>
    </row>
    <row r="8" spans="1:5" x14ac:dyDescent="0.2">
      <c r="B8" t="s">
        <v>104</v>
      </c>
      <c r="C8">
        <v>1</v>
      </c>
      <c r="D8">
        <v>3</v>
      </c>
      <c r="E8">
        <v>4</v>
      </c>
    </row>
    <row r="9" spans="1:5" x14ac:dyDescent="0.2">
      <c r="B9" t="s">
        <v>106</v>
      </c>
      <c r="C9">
        <v>1</v>
      </c>
      <c r="D9">
        <v>2</v>
      </c>
      <c r="E9">
        <v>3</v>
      </c>
    </row>
    <row r="10" spans="1:5" x14ac:dyDescent="0.2">
      <c r="B10" t="s">
        <v>108</v>
      </c>
      <c r="C10">
        <v>2</v>
      </c>
      <c r="D10">
        <v>3</v>
      </c>
      <c r="E10">
        <v>5</v>
      </c>
    </row>
    <row r="11" spans="1:5" x14ac:dyDescent="0.2">
      <c r="B11" t="s">
        <v>110</v>
      </c>
      <c r="C11">
        <v>1</v>
      </c>
      <c r="D11">
        <v>1</v>
      </c>
      <c r="E11">
        <v>2</v>
      </c>
    </row>
    <row r="12" spans="1:5" x14ac:dyDescent="0.2">
      <c r="A12">
        <v>2</v>
      </c>
      <c r="B12" t="s">
        <v>100</v>
      </c>
      <c r="C12">
        <v>1</v>
      </c>
      <c r="D12">
        <v>2</v>
      </c>
      <c r="E12">
        <v>3</v>
      </c>
    </row>
    <row r="13" spans="1:5" x14ac:dyDescent="0.2">
      <c r="B13" t="s">
        <v>118</v>
      </c>
      <c r="C13">
        <v>1</v>
      </c>
      <c r="D13">
        <v>2</v>
      </c>
      <c r="E13">
        <v>3</v>
      </c>
    </row>
    <row r="14" spans="1:5" x14ac:dyDescent="0.2">
      <c r="B14" t="s">
        <v>120</v>
      </c>
      <c r="C14">
        <v>1</v>
      </c>
      <c r="D14">
        <v>1</v>
      </c>
      <c r="E14">
        <v>2</v>
      </c>
    </row>
    <row r="15" spans="1:5" x14ac:dyDescent="0.2">
      <c r="B15" t="s">
        <v>122</v>
      </c>
      <c r="C15">
        <v>1</v>
      </c>
      <c r="D15">
        <v>2</v>
      </c>
      <c r="E15">
        <v>3</v>
      </c>
    </row>
    <row r="16" spans="1:5" x14ac:dyDescent="0.2">
      <c r="B16" t="s">
        <v>126</v>
      </c>
      <c r="C16">
        <v>1</v>
      </c>
      <c r="D16">
        <v>4</v>
      </c>
      <c r="E16">
        <v>5</v>
      </c>
    </row>
    <row r="17" spans="1:5" x14ac:dyDescent="0.2">
      <c r="A17">
        <v>3</v>
      </c>
      <c r="B17" t="s">
        <v>28</v>
      </c>
      <c r="C17">
        <v>1</v>
      </c>
      <c r="D17">
        <v>1</v>
      </c>
      <c r="E17">
        <v>2</v>
      </c>
    </row>
    <row r="18" spans="1:5" x14ac:dyDescent="0.2">
      <c r="B18" t="s">
        <v>112</v>
      </c>
      <c r="C18">
        <v>1</v>
      </c>
      <c r="D18">
        <v>2</v>
      </c>
      <c r="E18">
        <v>3</v>
      </c>
    </row>
    <row r="19" spans="1:5" x14ac:dyDescent="0.2">
      <c r="B19" t="s">
        <v>114</v>
      </c>
      <c r="C19">
        <v>1</v>
      </c>
      <c r="D19">
        <v>1</v>
      </c>
      <c r="E19">
        <v>2</v>
      </c>
    </row>
    <row r="20" spans="1:5" x14ac:dyDescent="0.2">
      <c r="B20" t="s">
        <v>116</v>
      </c>
      <c r="C20">
        <v>1</v>
      </c>
      <c r="D20">
        <v>1</v>
      </c>
      <c r="E20">
        <v>2</v>
      </c>
    </row>
    <row r="21" spans="1:5" x14ac:dyDescent="0.2">
      <c r="B21" t="s">
        <v>124</v>
      </c>
      <c r="C21">
        <v>1</v>
      </c>
      <c r="D21">
        <v>3</v>
      </c>
      <c r="E21">
        <v>4</v>
      </c>
    </row>
    <row r="22" spans="1:5" x14ac:dyDescent="0.2">
      <c r="A22">
        <v>4</v>
      </c>
      <c r="B22" t="s">
        <v>15</v>
      </c>
      <c r="C22">
        <v>1</v>
      </c>
      <c r="D22">
        <v>2</v>
      </c>
      <c r="E22">
        <v>3</v>
      </c>
    </row>
    <row r="23" spans="1:5" x14ac:dyDescent="0.2">
      <c r="B23" t="s">
        <v>17</v>
      </c>
      <c r="C23">
        <v>1</v>
      </c>
      <c r="D23">
        <v>3</v>
      </c>
      <c r="E23">
        <v>4</v>
      </c>
    </row>
    <row r="24" spans="1:5" x14ac:dyDescent="0.2">
      <c r="B24" t="s">
        <v>19</v>
      </c>
      <c r="C24">
        <v>1</v>
      </c>
      <c r="D24">
        <v>1</v>
      </c>
      <c r="E24">
        <v>2</v>
      </c>
    </row>
    <row r="25" spans="1:5" x14ac:dyDescent="0.2">
      <c r="B25" t="s">
        <v>21</v>
      </c>
      <c r="C25">
        <v>1</v>
      </c>
      <c r="D25">
        <v>1</v>
      </c>
      <c r="E25">
        <v>2</v>
      </c>
    </row>
    <row r="26" spans="1:5" x14ac:dyDescent="0.2">
      <c r="B26" t="s">
        <v>23</v>
      </c>
      <c r="C26">
        <v>1</v>
      </c>
      <c r="D26">
        <v>2</v>
      </c>
      <c r="E26">
        <v>3</v>
      </c>
    </row>
    <row r="27" spans="1:5" x14ac:dyDescent="0.2">
      <c r="B27" t="s">
        <v>25</v>
      </c>
      <c r="C27">
        <v>1</v>
      </c>
      <c r="D27">
        <v>1</v>
      </c>
      <c r="E27">
        <v>2</v>
      </c>
    </row>
    <row r="28" spans="1:5" x14ac:dyDescent="0.2">
      <c r="B28" t="s">
        <v>30</v>
      </c>
      <c r="C28">
        <v>1</v>
      </c>
      <c r="D28">
        <v>2</v>
      </c>
      <c r="E28">
        <v>3</v>
      </c>
    </row>
    <row r="29" spans="1:5" x14ac:dyDescent="0.2">
      <c r="B29" t="s">
        <v>44</v>
      </c>
      <c r="C29">
        <v>1</v>
      </c>
      <c r="D29">
        <v>2</v>
      </c>
      <c r="E29">
        <v>3</v>
      </c>
    </row>
    <row r="30" spans="1:5" x14ac:dyDescent="0.2">
      <c r="A30">
        <v>5</v>
      </c>
      <c r="B30" t="s">
        <v>129</v>
      </c>
      <c r="C30">
        <v>1</v>
      </c>
      <c r="D30">
        <v>2</v>
      </c>
      <c r="E30">
        <v>3</v>
      </c>
    </row>
    <row r="31" spans="1:5" x14ac:dyDescent="0.2">
      <c r="B31" t="s">
        <v>131</v>
      </c>
      <c r="C31">
        <v>1</v>
      </c>
      <c r="D31">
        <v>3</v>
      </c>
      <c r="E31">
        <v>4</v>
      </c>
    </row>
    <row r="32" spans="1:5" x14ac:dyDescent="0.2">
      <c r="B32" t="s">
        <v>133</v>
      </c>
      <c r="C32">
        <v>1</v>
      </c>
      <c r="D32">
        <v>1</v>
      </c>
      <c r="E32">
        <v>2</v>
      </c>
    </row>
    <row r="33" spans="1:5" x14ac:dyDescent="0.2">
      <c r="B33" t="s">
        <v>135</v>
      </c>
      <c r="C33">
        <v>1</v>
      </c>
      <c r="D33">
        <v>2</v>
      </c>
      <c r="E33">
        <v>3</v>
      </c>
    </row>
    <row r="34" spans="1:5" x14ac:dyDescent="0.2">
      <c r="B34" t="s">
        <v>137</v>
      </c>
      <c r="C34">
        <v>1</v>
      </c>
      <c r="D34">
        <v>3</v>
      </c>
      <c r="E34">
        <v>4</v>
      </c>
    </row>
    <row r="35" spans="1:5" x14ac:dyDescent="0.2">
      <c r="B35" t="s">
        <v>139</v>
      </c>
      <c r="C35">
        <v>1</v>
      </c>
      <c r="D35">
        <v>2</v>
      </c>
      <c r="E35">
        <v>3</v>
      </c>
    </row>
    <row r="36" spans="1:5" x14ac:dyDescent="0.2">
      <c r="B36" t="s">
        <v>141</v>
      </c>
      <c r="C36">
        <v>1</v>
      </c>
      <c r="D36">
        <v>1</v>
      </c>
      <c r="E36">
        <v>2</v>
      </c>
    </row>
    <row r="37" spans="1:5" x14ac:dyDescent="0.2">
      <c r="B37" t="s">
        <v>143</v>
      </c>
      <c r="C37">
        <v>1</v>
      </c>
      <c r="D37">
        <v>3</v>
      </c>
      <c r="E37">
        <v>4</v>
      </c>
    </row>
    <row r="38" spans="1:5" x14ac:dyDescent="0.2">
      <c r="A38">
        <v>6</v>
      </c>
      <c r="B38" t="s">
        <v>12</v>
      </c>
      <c r="C38">
        <v>1</v>
      </c>
      <c r="D38">
        <v>2</v>
      </c>
      <c r="E38">
        <v>3</v>
      </c>
    </row>
    <row r="39" spans="1:5" x14ac:dyDescent="0.2">
      <c r="B39" t="s">
        <v>32</v>
      </c>
      <c r="C39">
        <v>1</v>
      </c>
      <c r="D39">
        <v>5</v>
      </c>
      <c r="E39">
        <v>6</v>
      </c>
    </row>
    <row r="40" spans="1:5" x14ac:dyDescent="0.2">
      <c r="B40" t="s">
        <v>34</v>
      </c>
      <c r="C40">
        <v>1</v>
      </c>
      <c r="D40">
        <v>2</v>
      </c>
      <c r="E40">
        <v>3</v>
      </c>
    </row>
    <row r="41" spans="1:5" x14ac:dyDescent="0.2">
      <c r="B41" t="s">
        <v>36</v>
      </c>
      <c r="C41">
        <v>1</v>
      </c>
      <c r="D41">
        <v>2</v>
      </c>
      <c r="E41">
        <v>3</v>
      </c>
    </row>
    <row r="42" spans="1:5" x14ac:dyDescent="0.2">
      <c r="B42" t="s">
        <v>38</v>
      </c>
      <c r="C42">
        <v>1</v>
      </c>
      <c r="D42">
        <v>1</v>
      </c>
      <c r="E42">
        <v>2</v>
      </c>
    </row>
    <row r="43" spans="1:5" x14ac:dyDescent="0.2">
      <c r="B43" t="s">
        <v>40</v>
      </c>
      <c r="C43">
        <v>1</v>
      </c>
      <c r="D43">
        <v>2</v>
      </c>
      <c r="E43">
        <v>3</v>
      </c>
    </row>
    <row r="44" spans="1:5" x14ac:dyDescent="0.2">
      <c r="B44" t="s">
        <v>42</v>
      </c>
      <c r="C44">
        <v>1</v>
      </c>
      <c r="D44">
        <v>2</v>
      </c>
      <c r="E44">
        <v>3</v>
      </c>
    </row>
    <row r="45" spans="1:5" x14ac:dyDescent="0.2">
      <c r="B45" t="s">
        <v>46</v>
      </c>
      <c r="C45">
        <v>1</v>
      </c>
      <c r="D45">
        <v>2</v>
      </c>
      <c r="E45">
        <v>3</v>
      </c>
    </row>
    <row r="46" spans="1:5" x14ac:dyDescent="0.2">
      <c r="A46">
        <v>7</v>
      </c>
      <c r="B46" t="s">
        <v>72</v>
      </c>
      <c r="C46">
        <v>1</v>
      </c>
      <c r="D46">
        <v>15</v>
      </c>
      <c r="E46">
        <v>16</v>
      </c>
    </row>
    <row r="47" spans="1:5" x14ac:dyDescent="0.2">
      <c r="B47" t="s">
        <v>80</v>
      </c>
      <c r="C47">
        <v>3</v>
      </c>
      <c r="D47">
        <v>6</v>
      </c>
      <c r="E47">
        <v>9</v>
      </c>
    </row>
    <row r="48" spans="1:5" x14ac:dyDescent="0.2">
      <c r="B48" t="s">
        <v>82</v>
      </c>
      <c r="C48">
        <v>2</v>
      </c>
      <c r="D48">
        <v>10</v>
      </c>
      <c r="E48">
        <v>12</v>
      </c>
    </row>
    <row r="49" spans="1:5" x14ac:dyDescent="0.2">
      <c r="B49" t="s">
        <v>84</v>
      </c>
      <c r="C49">
        <v>1</v>
      </c>
      <c r="D49">
        <v>6</v>
      </c>
      <c r="E49">
        <v>7</v>
      </c>
    </row>
    <row r="50" spans="1:5" x14ac:dyDescent="0.2">
      <c r="A50">
        <v>8</v>
      </c>
      <c r="B50" t="s">
        <v>67</v>
      </c>
      <c r="C50">
        <v>1</v>
      </c>
      <c r="D50">
        <v>3</v>
      </c>
      <c r="E50">
        <v>4</v>
      </c>
    </row>
    <row r="51" spans="1:5" x14ac:dyDescent="0.2">
      <c r="B51" t="s">
        <v>69</v>
      </c>
      <c r="C51">
        <v>1</v>
      </c>
      <c r="D51">
        <v>3</v>
      </c>
      <c r="E51">
        <v>4</v>
      </c>
    </row>
    <row r="52" spans="1:5" x14ac:dyDescent="0.2">
      <c r="B52" t="s">
        <v>74</v>
      </c>
      <c r="C52">
        <v>1</v>
      </c>
      <c r="D52">
        <v>6</v>
      </c>
      <c r="E52">
        <v>7</v>
      </c>
    </row>
    <row r="53" spans="1:5" x14ac:dyDescent="0.2">
      <c r="B53" t="s">
        <v>76</v>
      </c>
      <c r="C53">
        <v>1</v>
      </c>
      <c r="D53">
        <v>2</v>
      </c>
      <c r="E53">
        <v>3</v>
      </c>
    </row>
    <row r="54" spans="1:5" x14ac:dyDescent="0.2">
      <c r="B54" t="s">
        <v>78</v>
      </c>
      <c r="C54">
        <v>1</v>
      </c>
      <c r="D54">
        <v>3</v>
      </c>
      <c r="E54">
        <v>4</v>
      </c>
    </row>
    <row r="55" spans="1:5" x14ac:dyDescent="0.2">
      <c r="B55" t="s">
        <v>86</v>
      </c>
      <c r="C55">
        <v>1</v>
      </c>
      <c r="D55">
        <v>5</v>
      </c>
      <c r="E55">
        <v>6</v>
      </c>
    </row>
    <row r="56" spans="1:5" x14ac:dyDescent="0.2">
      <c r="B56" t="s">
        <v>88</v>
      </c>
      <c r="C56">
        <v>1</v>
      </c>
      <c r="D56">
        <v>4</v>
      </c>
      <c r="E56">
        <v>5</v>
      </c>
    </row>
    <row r="57" spans="1:5" x14ac:dyDescent="0.2">
      <c r="A57">
        <v>9</v>
      </c>
      <c r="B57" t="s">
        <v>49</v>
      </c>
      <c r="C57">
        <v>2</v>
      </c>
      <c r="D57">
        <v>10</v>
      </c>
      <c r="E57">
        <v>12</v>
      </c>
    </row>
    <row r="58" spans="1:5" x14ac:dyDescent="0.2">
      <c r="B58" t="s">
        <v>51</v>
      </c>
      <c r="C58">
        <v>1</v>
      </c>
      <c r="D58">
        <v>6</v>
      </c>
      <c r="E58">
        <v>7</v>
      </c>
    </row>
    <row r="59" spans="1:5" x14ac:dyDescent="0.2">
      <c r="B59" t="s">
        <v>53</v>
      </c>
      <c r="C59">
        <v>1</v>
      </c>
      <c r="D59">
        <v>7</v>
      </c>
      <c r="E59">
        <v>8</v>
      </c>
    </row>
    <row r="60" spans="1:5" x14ac:dyDescent="0.2">
      <c r="B60" t="s">
        <v>62</v>
      </c>
      <c r="C60">
        <v>1</v>
      </c>
      <c r="D60">
        <v>3</v>
      </c>
      <c r="E60">
        <v>4</v>
      </c>
    </row>
    <row r="61" spans="1:5" x14ac:dyDescent="0.2">
      <c r="A61">
        <v>10</v>
      </c>
      <c r="B61" t="s">
        <v>56</v>
      </c>
      <c r="C61">
        <v>1</v>
      </c>
      <c r="D61">
        <v>6</v>
      </c>
      <c r="E61">
        <v>7</v>
      </c>
    </row>
    <row r="62" spans="1:5" x14ac:dyDescent="0.2">
      <c r="B62" t="s">
        <v>58</v>
      </c>
      <c r="C62">
        <v>1</v>
      </c>
      <c r="D62">
        <v>12</v>
      </c>
      <c r="E62">
        <v>13</v>
      </c>
    </row>
    <row r="63" spans="1:5" x14ac:dyDescent="0.2">
      <c r="B63" t="s">
        <v>60</v>
      </c>
      <c r="C63">
        <v>1</v>
      </c>
      <c r="D63">
        <v>4</v>
      </c>
      <c r="E63">
        <v>5</v>
      </c>
    </row>
    <row r="64" spans="1:5" x14ac:dyDescent="0.2">
      <c r="B64" t="s">
        <v>64</v>
      </c>
      <c r="C64">
        <v>1</v>
      </c>
      <c r="D64">
        <v>2</v>
      </c>
      <c r="E64">
        <v>3</v>
      </c>
    </row>
    <row r="65" spans="1:5" x14ac:dyDescent="0.2">
      <c r="B65" t="s">
        <v>90</v>
      </c>
      <c r="C65">
        <v>1</v>
      </c>
      <c r="D65">
        <v>2</v>
      </c>
      <c r="E65">
        <v>3</v>
      </c>
    </row>
    <row r="66" spans="1:5" x14ac:dyDescent="0.2">
      <c r="A66">
        <v>11</v>
      </c>
      <c r="B66" t="s">
        <v>145</v>
      </c>
      <c r="C66">
        <v>1</v>
      </c>
      <c r="D66">
        <v>5</v>
      </c>
      <c r="E66">
        <v>6</v>
      </c>
    </row>
    <row r="67" spans="1:5" x14ac:dyDescent="0.2">
      <c r="B67" t="s">
        <v>147</v>
      </c>
      <c r="C67">
        <v>1</v>
      </c>
      <c r="D67">
        <v>2</v>
      </c>
      <c r="E67">
        <v>3</v>
      </c>
    </row>
    <row r="68" spans="1:5" x14ac:dyDescent="0.2">
      <c r="B68" t="s">
        <v>149</v>
      </c>
      <c r="C68">
        <v>1</v>
      </c>
      <c r="D68">
        <v>1</v>
      </c>
      <c r="E68">
        <v>2</v>
      </c>
    </row>
    <row r="69" spans="1:5" x14ac:dyDescent="0.2">
      <c r="B69" t="s">
        <v>151</v>
      </c>
      <c r="C69">
        <v>1</v>
      </c>
      <c r="D69">
        <v>2</v>
      </c>
      <c r="E69">
        <v>3</v>
      </c>
    </row>
    <row r="70" spans="1:5" x14ac:dyDescent="0.2">
      <c r="B70" t="s">
        <v>153</v>
      </c>
      <c r="C70">
        <v>1</v>
      </c>
      <c r="D70">
        <v>3</v>
      </c>
      <c r="E70">
        <v>4</v>
      </c>
    </row>
    <row r="71" spans="1:5" x14ac:dyDescent="0.2">
      <c r="B71" t="s">
        <v>155</v>
      </c>
      <c r="C71">
        <v>1</v>
      </c>
      <c r="D71">
        <v>1</v>
      </c>
      <c r="E71">
        <v>2</v>
      </c>
    </row>
    <row r="72" spans="1:5" x14ac:dyDescent="0.2">
      <c r="B72" t="s">
        <v>157</v>
      </c>
      <c r="C72">
        <v>1</v>
      </c>
      <c r="D72">
        <v>2</v>
      </c>
      <c r="E72">
        <v>3</v>
      </c>
    </row>
    <row r="73" spans="1:5" x14ac:dyDescent="0.2">
      <c r="A73">
        <v>12</v>
      </c>
      <c r="B73" t="s">
        <v>159</v>
      </c>
      <c r="C73">
        <v>1</v>
      </c>
      <c r="D73">
        <v>4</v>
      </c>
      <c r="E73">
        <v>5</v>
      </c>
    </row>
    <row r="74" spans="1:5" x14ac:dyDescent="0.2">
      <c r="B74" t="s">
        <v>161</v>
      </c>
      <c r="C74">
        <v>1</v>
      </c>
      <c r="D74">
        <v>3</v>
      </c>
      <c r="E74">
        <v>4</v>
      </c>
    </row>
    <row r="75" spans="1:5" x14ac:dyDescent="0.2">
      <c r="B75" t="s">
        <v>163</v>
      </c>
      <c r="C75">
        <v>2</v>
      </c>
      <c r="D75">
        <v>2</v>
      </c>
      <c r="E75">
        <v>4</v>
      </c>
    </row>
    <row r="76" spans="1:5" x14ac:dyDescent="0.2">
      <c r="B76" t="s">
        <v>165</v>
      </c>
      <c r="C76">
        <v>1</v>
      </c>
      <c r="D76">
        <v>2</v>
      </c>
      <c r="E76">
        <v>3</v>
      </c>
    </row>
    <row r="77" spans="1:5" x14ac:dyDescent="0.2">
      <c r="B77" t="s">
        <v>167</v>
      </c>
      <c r="C77">
        <v>1</v>
      </c>
      <c r="D77">
        <v>2</v>
      </c>
      <c r="E77">
        <v>3</v>
      </c>
    </row>
    <row r="78" spans="1:5" x14ac:dyDescent="0.2">
      <c r="B78" t="s">
        <v>169</v>
      </c>
      <c r="C78">
        <v>1</v>
      </c>
      <c r="D78">
        <v>3</v>
      </c>
      <c r="E78">
        <v>4</v>
      </c>
    </row>
    <row r="79" spans="1:5" x14ac:dyDescent="0.2">
      <c r="B79" t="s">
        <v>171</v>
      </c>
      <c r="C79">
        <v>1</v>
      </c>
      <c r="D79">
        <v>2</v>
      </c>
      <c r="E79">
        <v>3</v>
      </c>
    </row>
    <row r="80" spans="1:5" x14ac:dyDescent="0.2">
      <c r="B80" t="s">
        <v>189</v>
      </c>
      <c r="C80">
        <v>3</v>
      </c>
      <c r="D80">
        <v>3</v>
      </c>
      <c r="E80">
        <v>6</v>
      </c>
    </row>
    <row r="81" spans="1:5" x14ac:dyDescent="0.2">
      <c r="A81" t="s">
        <v>9</v>
      </c>
      <c r="C81">
        <v>86</v>
      </c>
      <c r="D81">
        <v>239</v>
      </c>
      <c r="E81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ems 2558</vt:lpstr>
      <vt:lpstr>Sheet1</vt:lpstr>
      <vt:lpstr>โควต้าเข็ม</vt:lpstr>
      <vt:lpstr>Sheet3</vt:lpstr>
      <vt:lpstr>'ems 2558'!Print_Area</vt:lpstr>
      <vt:lpstr>Sheet1!Print_Area</vt:lpstr>
      <vt:lpstr>โควต้าเข็ม!Print_Area</vt:lpstr>
      <vt:lpstr>Sheet1!Print_Titles</vt:lpstr>
      <vt:lpstr>โควต้าเข็ม!Print_Titles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Anurut Somton</dc:creator>
  <cp:lastModifiedBy>chokchai numkong</cp:lastModifiedBy>
  <cp:lastPrinted>2016-10-21T09:24:42Z</cp:lastPrinted>
  <dcterms:created xsi:type="dcterms:W3CDTF">2015-11-02T08:47:10Z</dcterms:created>
  <dcterms:modified xsi:type="dcterms:W3CDTF">2016-11-07T08:38:12Z</dcterms:modified>
</cp:coreProperties>
</file>